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Ex1.xml" ContentType="application/vnd.ms-office.chartex+xml"/>
  <Override PartName="/xl/charts/style7.xml" ContentType="application/vnd.ms-office.chartstyle+xml"/>
  <Override PartName="/xl/charts/colors7.xml" ContentType="application/vnd.ms-office.chartcolorstyle+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charts/chart11.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vandademarco/Desktop/Informatica/"/>
    </mc:Choice>
  </mc:AlternateContent>
  <xr:revisionPtr revIDLastSave="0" documentId="13_ncr:1_{44DBA6D2-F022-3244-884C-51A72A7155D9}" xr6:coauthVersionLast="36" xr6:coauthVersionMax="36" xr10:uidLastSave="{00000000-0000-0000-0000-000000000000}"/>
  <bookViews>
    <workbookView xWindow="0" yWindow="460" windowWidth="28800" windowHeight="16420" activeTab="1" xr2:uid="{00000000-000D-0000-FFFF-FFFF00000000}"/>
  </bookViews>
  <sheets>
    <sheet name="Risposte del modulo 1" sheetId="1" r:id="rId1"/>
    <sheet name="Foglio1" sheetId="2" r:id="rId2"/>
    <sheet name="Foglio2" sheetId="3" r:id="rId3"/>
  </sheets>
  <definedNames>
    <definedName name="_xlchart.v2.0" hidden="1">Foglio1!$A$43:$A$45</definedName>
    <definedName name="_xlchart.v2.1" hidden="1">Foglio1!$B$43:$B$45</definedName>
  </definedNames>
  <calcPr calcId="179021"/>
</workbook>
</file>

<file path=xl/calcChain.xml><?xml version="1.0" encoding="utf-8"?>
<calcChain xmlns="http://schemas.openxmlformats.org/spreadsheetml/2006/main">
  <c r="B3" i="2" l="1"/>
  <c r="B80" i="2" l="1"/>
  <c r="B75" i="2"/>
  <c r="B74" i="2"/>
  <c r="I69" i="2"/>
  <c r="G69" i="2"/>
  <c r="E69" i="2"/>
  <c r="B69" i="2"/>
  <c r="I68" i="2"/>
  <c r="G68" i="2"/>
  <c r="E68" i="2"/>
  <c r="B68" i="2"/>
  <c r="I67" i="2"/>
  <c r="G67" i="2"/>
  <c r="B67" i="2"/>
  <c r="E67" i="2"/>
  <c r="I66" i="2"/>
  <c r="G66" i="2"/>
  <c r="E66" i="2"/>
  <c r="B66" i="2"/>
  <c r="I65" i="2"/>
  <c r="G65" i="2"/>
  <c r="E65" i="2"/>
  <c r="B65" i="2"/>
  <c r="I64" i="2"/>
  <c r="G64" i="2"/>
  <c r="B64" i="2"/>
  <c r="E64" i="2"/>
  <c r="D58" i="2"/>
  <c r="D57" i="2"/>
  <c r="D56" i="2"/>
  <c r="G6" i="2"/>
  <c r="B51" i="2"/>
  <c r="B50" i="2"/>
  <c r="B49" i="2"/>
  <c r="B52" i="2" l="1"/>
  <c r="B44" i="2"/>
  <c r="B43" i="2"/>
  <c r="B45" i="2" s="1"/>
  <c r="B35" i="2"/>
  <c r="B38" i="2"/>
  <c r="B37" i="2"/>
  <c r="B36" i="2"/>
  <c r="B31" i="2"/>
  <c r="B30" i="2"/>
  <c r="B29" i="2"/>
  <c r="B25" i="2"/>
  <c r="B24" i="2"/>
  <c r="B20" i="2"/>
  <c r="B19" i="2"/>
  <c r="B18" i="2"/>
  <c r="B17" i="2"/>
  <c r="B13" i="2"/>
  <c r="B12" i="2"/>
  <c r="B11" i="2"/>
  <c r="B10" i="2"/>
  <c r="B9" i="2"/>
  <c r="B5" i="2"/>
  <c r="B4" i="2"/>
  <c r="B39" i="2" l="1"/>
</calcChain>
</file>

<file path=xl/sharedStrings.xml><?xml version="1.0" encoding="utf-8"?>
<sst xmlns="http://schemas.openxmlformats.org/spreadsheetml/2006/main" count="5943" uniqueCount="447">
  <si>
    <t>Informazioni cronologiche</t>
  </si>
  <si>
    <t>Sesso</t>
  </si>
  <si>
    <t>Età</t>
  </si>
  <si>
    <t>Occupazione</t>
  </si>
  <si>
    <t>Ti sei mai rivolto/a ad uno/a psicologo/a o psicoterapeuta?</t>
  </si>
  <si>
    <t>Se sì, in che periodo della tua vita?</t>
  </si>
  <si>
    <t>Sapresti dire con sicurezza quali potrebbero essere le aree di competenza di questi professionisti?</t>
  </si>
  <si>
    <t>Se ti sei già rivolto/a a questi professionisti, o se dovessi farlo, dove cercheresti informazioni per scegliere la figura più adatta a te?</t>
  </si>
  <si>
    <t>Se il professionista avesse una pagina Facebook dedicata alla sua attività, la terresti in considerazione?</t>
  </si>
  <si>
    <t>In una scala da 0 a 3 (dove 0 indica per niente importante e 3 molto importante), indica cosa non dovrebbe mancare nel sito web di uno/a psicologo/a o psicoterapeuta [Profilo]</t>
  </si>
  <si>
    <t>In una scala da 0 a 3 (dove 0 indica per niente importante e 3 molto importante), indica cosa non dovrebbe mancare nel sito web di uno/a psicologo/a o psicoterapeuta [Aree di competenza ]</t>
  </si>
  <si>
    <t>In una scala da 0 a 3 (dove 0 indica per niente importante e 3 molto importante), indica cosa non dovrebbe mancare nel sito web di uno/a psicologo/a o psicoterapeuta [Curriculum]</t>
  </si>
  <si>
    <t>In una scala da 0 a 3 (dove 0 indica per niente importante e 3 molto importante), indica cosa non dovrebbe mancare nel sito web di uno/a psicologo/a o psicoterapeuta [Video di presentazione]</t>
  </si>
  <si>
    <t>In una scala da 0 a 3 (dove 0 indica per niente importante e 3 molto importante), indica cosa non dovrebbe mancare nel sito web di uno/a psicologo/a o psicoterapeuta [Contatti]</t>
  </si>
  <si>
    <t>In una scala da 0 a 3 (dove 0 indica per niente importante e 3 molto importante), indica cosa non dovrebbe mancare nel sito web di uno/a psicologo/a o psicoterapeuta [Articoli e pubblicazioni]</t>
  </si>
  <si>
    <t xml:space="preserve">Quale sceglieresti come pagina iniziale del sito? </t>
  </si>
  <si>
    <t xml:space="preserve">Indica almeno due colori che ti ispirano una sensazione di fiducia. </t>
  </si>
  <si>
    <t xml:space="preserve">Sei arrivato/a alla fine! Se hai consigli o considerazioni da fare, questo è lo spazio adatto per esprimerti liberamente. </t>
  </si>
  <si>
    <t>Se sì, per quale motivo lo hai fatto?</t>
  </si>
  <si>
    <t>F</t>
  </si>
  <si>
    <t>Più di 50</t>
  </si>
  <si>
    <t>Lavoratore</t>
  </si>
  <si>
    <t>Si</t>
  </si>
  <si>
    <t>Età adulta</t>
  </si>
  <si>
    <t>Forse</t>
  </si>
  <si>
    <t>Passaparola</t>
  </si>
  <si>
    <t>Sì, ritengo che Facebook sia il mezzo più immediato</t>
  </si>
  <si>
    <t>Poco importante</t>
  </si>
  <si>
    <t>Per niente importante</t>
  </si>
  <si>
    <t>A</t>
  </si>
  <si>
    <t>Tra 18 e 30</t>
  </si>
  <si>
    <t>Studente</t>
  </si>
  <si>
    <t>No</t>
  </si>
  <si>
    <t>Infanzia</t>
  </si>
  <si>
    <t>Sì</t>
  </si>
  <si>
    <t>No, lo riterrei poco professionale</t>
  </si>
  <si>
    <t>Sito web del professionista</t>
  </si>
  <si>
    <t>Molto importante</t>
  </si>
  <si>
    <t>Importante</t>
  </si>
  <si>
    <t xml:space="preserve">Blu e bianco </t>
  </si>
  <si>
    <t>Blu e giallo</t>
  </si>
  <si>
    <t>Preferirei consultare unicamente il sito web</t>
  </si>
  <si>
    <t>Bianco e blu</t>
  </si>
  <si>
    <t>Tra 30 e 50</t>
  </si>
  <si>
    <t>Mi rivolgerei al medico di base e poi leggerei il curriculum</t>
  </si>
  <si>
    <t>Celeste e rosa</t>
  </si>
  <si>
    <t xml:space="preserve">Celeste, senape </t>
  </si>
  <si>
    <t>Pre-adolescenza/adolescenza</t>
  </si>
  <si>
    <t>Blu e rosso</t>
  </si>
  <si>
    <t>Blu e verde</t>
  </si>
  <si>
    <t>M</t>
  </si>
  <si>
    <t xml:space="preserve">Bianco rosso </t>
  </si>
  <si>
    <t>Verde e Rosa</t>
  </si>
  <si>
    <t>Blu, verde</t>
  </si>
  <si>
    <t>Meno di 18</t>
  </si>
  <si>
    <t xml:space="preserve">beige e azzuro </t>
  </si>
  <si>
    <t>Rosso giallo</t>
  </si>
  <si>
    <t>Celeste, rosso</t>
  </si>
  <si>
    <t>Azzurro, rosa</t>
  </si>
  <si>
    <t>Azzurro e Verde</t>
  </si>
  <si>
    <t>Rosa e azzurro</t>
  </si>
  <si>
    <t>Azzurro Bianco</t>
  </si>
  <si>
    <t>Informazioni direttamente dallo studio del professionista e dal suo sito web</t>
  </si>
  <si>
    <t>Azzurro e oro</t>
  </si>
  <si>
    <t>Viola e blu</t>
  </si>
  <si>
    <t>Viola e verde</t>
  </si>
  <si>
    <t>Verde e viola</t>
  </si>
  <si>
    <t>Disoccupato</t>
  </si>
  <si>
    <t>Non me ne sono mai interessato/a</t>
  </si>
  <si>
    <t>Blu , nero</t>
  </si>
  <si>
    <t>Blu e verde scuro</t>
  </si>
  <si>
    <t>Blu  e verde</t>
  </si>
  <si>
    <t xml:space="preserve">Rosso </t>
  </si>
  <si>
    <t>Verde, blu</t>
  </si>
  <si>
    <t>Azzurro e bianco</t>
  </si>
  <si>
    <t>Giallo e arancione</t>
  </si>
  <si>
    <t>Giallo e azzurro</t>
  </si>
  <si>
    <t>Blu verde</t>
  </si>
  <si>
    <t>Azzurro e giallo</t>
  </si>
  <si>
    <t xml:space="preserve">Blu e panna </t>
  </si>
  <si>
    <t>Arancione giallo</t>
  </si>
  <si>
    <t>Color vaniglia</t>
  </si>
  <si>
    <t>Rosa azzurro</t>
  </si>
  <si>
    <t>Blu, bianco</t>
  </si>
  <si>
    <t xml:space="preserve">Blu e Bianco </t>
  </si>
  <si>
    <t xml:space="preserve">Verde e azzurro </t>
  </si>
  <si>
    <t xml:space="preserve">Entrambi </t>
  </si>
  <si>
    <t>Crema/panna, verdeacqua, arancione tenue e ardesia</t>
  </si>
  <si>
    <t xml:space="preserve">Rosa e azzurro </t>
  </si>
  <si>
    <t>Verde e giallo</t>
  </si>
  <si>
    <t>Qualcuno che conosco può consigliarmi la persona che può aiutarmi.</t>
  </si>
  <si>
    <t xml:space="preserve">Verde e arancione. </t>
  </si>
  <si>
    <t xml:space="preserve">Celeste e rosa pastello </t>
  </si>
  <si>
    <t>Beige e azzurrino</t>
  </si>
  <si>
    <t>Medico, o sito web.</t>
  </si>
  <si>
    <t>Medico curante</t>
  </si>
  <si>
    <t>Blu e grigio</t>
  </si>
  <si>
    <t>Rosso e blu</t>
  </si>
  <si>
    <t>Verde e blu</t>
  </si>
  <si>
    <t>Medico di fiducia</t>
  </si>
  <si>
    <t>Rosso e verde</t>
  </si>
  <si>
    <t>Celeste Verde</t>
  </si>
  <si>
    <t>Verde, bianco</t>
  </si>
  <si>
    <t>Celeste, panna</t>
  </si>
  <si>
    <t>Arancione e verde chiaro</t>
  </si>
  <si>
    <t>Verde Acqua e Ciano</t>
  </si>
  <si>
    <t>Azzurro e verde</t>
  </si>
  <si>
    <t xml:space="preserve">Giallo e arancione </t>
  </si>
  <si>
    <t>Albo professionale</t>
  </si>
  <si>
    <t>Preferisco non specificare</t>
  </si>
  <si>
    <t>Nero e bianco</t>
  </si>
  <si>
    <t>Bianco, blu</t>
  </si>
  <si>
    <t xml:space="preserve">Bianco, azzurro </t>
  </si>
  <si>
    <t>Incontro con il professionista</t>
  </si>
  <si>
    <t>Rosa, grigio chiaro</t>
  </si>
  <si>
    <t xml:space="preserve">Azzurro e bianco </t>
  </si>
  <si>
    <t xml:space="preserve">Verde e bianco </t>
  </si>
  <si>
    <t xml:space="preserve">Rosso Azzurro </t>
  </si>
  <si>
    <t>Azzurro, Bianco</t>
  </si>
  <si>
    <t>verde, azzurrro</t>
  </si>
  <si>
    <t>18-30</t>
  </si>
  <si>
    <t>Opzione 2</t>
  </si>
  <si>
    <t>Ae</t>
  </si>
  <si>
    <t>Ansia</t>
  </si>
  <si>
    <t>30-40</t>
  </si>
  <si>
    <t>Opzione 1</t>
  </si>
  <si>
    <t>Attacchi di panico</t>
  </si>
  <si>
    <t xml:space="preserve">Viola, celeste </t>
  </si>
  <si>
    <t>Blu rosso</t>
  </si>
  <si>
    <t xml:space="preserve">Blu- Verde </t>
  </si>
  <si>
    <t>Arancione e rosso</t>
  </si>
  <si>
    <t>Celeste, lilla</t>
  </si>
  <si>
    <t>Conoscenza di sè</t>
  </si>
  <si>
    <t>Blu/bianco</t>
  </si>
  <si>
    <t>Rosso e azzurro</t>
  </si>
  <si>
    <t xml:space="preserve">Azzurro e verde </t>
  </si>
  <si>
    <t>Blu, giallo.</t>
  </si>
  <si>
    <t>Azzurro e rosa</t>
  </si>
  <si>
    <t>Quando I miei si sono separati</t>
  </si>
  <si>
    <t xml:space="preserve">Blu e turchese </t>
  </si>
  <si>
    <t>Verde chiaro e azzurro</t>
  </si>
  <si>
    <t xml:space="preserve">Bianco e rosa </t>
  </si>
  <si>
    <t>Blu e bianco</t>
  </si>
  <si>
    <t>Chiederei al mio medico</t>
  </si>
  <si>
    <t xml:space="preserve">Beige e marrone </t>
  </si>
  <si>
    <t>Verde/ giallo</t>
  </si>
  <si>
    <t>40-50</t>
  </si>
  <si>
    <t xml:space="preserve">passaparola + albo professionale </t>
  </si>
  <si>
    <t xml:space="preserve">colori neutri </t>
  </si>
  <si>
    <t>Celeste</t>
  </si>
  <si>
    <t>Verde, arancione, giallo</t>
  </si>
  <si>
    <t xml:space="preserve">Blu, Rosa </t>
  </si>
  <si>
    <t>Consiglio di specialisti (medico di famiglia)</t>
  </si>
  <si>
    <t>Azzurro - verde chiaro</t>
  </si>
  <si>
    <t>Verde e azzurro</t>
  </si>
  <si>
    <t>Bianco, azzurro</t>
  </si>
  <si>
    <t>Rosso Giallo</t>
  </si>
  <si>
    <t>Blu,nero</t>
  </si>
  <si>
    <t>Verde arancione</t>
  </si>
  <si>
    <t>Blu o verde</t>
  </si>
  <si>
    <t>Verde azzurro</t>
  </si>
  <si>
    <t>azzuro/beige</t>
  </si>
  <si>
    <t>Azzurro, verde</t>
  </si>
  <si>
    <t>Tutti i colori pastello. L'azzurro e il pesca in particolare</t>
  </si>
  <si>
    <t xml:space="preserve">Competenza </t>
  </si>
  <si>
    <t xml:space="preserve">Giallo rosso </t>
  </si>
  <si>
    <t>Competenze</t>
  </si>
  <si>
    <t>Rosso, giallo</t>
  </si>
  <si>
    <t>blu verde</t>
  </si>
  <si>
    <t>Verde, rosso</t>
  </si>
  <si>
    <t>Asl</t>
  </si>
  <si>
    <t>Lilla Verde pastello</t>
  </si>
  <si>
    <t>Disturbi di peso</t>
  </si>
  <si>
    <t xml:space="preserve">verde e giallo </t>
  </si>
  <si>
    <t>Blu, giallo</t>
  </si>
  <si>
    <t xml:space="preserve">Blu bianco </t>
  </si>
  <si>
    <t>Rosa Giallo</t>
  </si>
  <si>
    <t xml:space="preserve">Azzurro </t>
  </si>
  <si>
    <t>Giallo, verde</t>
  </si>
  <si>
    <t>Dai medici</t>
  </si>
  <si>
    <t>Giallo</t>
  </si>
  <si>
    <t xml:space="preserve">blu </t>
  </si>
  <si>
    <t>Azzurro verde</t>
  </si>
  <si>
    <t>Nessuno</t>
  </si>
  <si>
    <t xml:space="preserve">Attraverso il mio medico </t>
  </si>
  <si>
    <t>Azzurro, blu, arancio, verde</t>
  </si>
  <si>
    <t>Come ben noto il blu rilassa quindi scegliere tonalità vicine al blu</t>
  </si>
  <si>
    <t>Bianco , rosa antico</t>
  </si>
  <si>
    <t xml:space="preserve">Blu e giallo </t>
  </si>
  <si>
    <t>Azzurro, verde acqua</t>
  </si>
  <si>
    <t>Bianco e Verde</t>
  </si>
  <si>
    <t>Blu e arancione</t>
  </si>
  <si>
    <t>Penso che in un mondo dove non si è più sicuri di noi stessi, del domani e del prossimo, queste figure professionali acquistano un immenso valore terapeutico e utilitario per l'individuo e per la società</t>
  </si>
  <si>
    <t>Giallo e Bordeaux</t>
  </si>
  <si>
    <t>Creare una chat per parlare direttamente con lo psicologo/a. I tempi di risposta non dovrebbero superare le 6 ore.</t>
  </si>
  <si>
    <t>Depressione</t>
  </si>
  <si>
    <t>Bianco e azzurro</t>
  </si>
  <si>
    <t>Giallo, verde chiaro</t>
  </si>
  <si>
    <t>Verde, azzurro</t>
  </si>
  <si>
    <t>Referenze</t>
  </si>
  <si>
    <t>Azzurro e lilla</t>
  </si>
  <si>
    <t>Blu,  arancione</t>
  </si>
  <si>
    <t xml:space="preserve">Bianco e Azzurro </t>
  </si>
  <si>
    <t xml:space="preserve">Interessante  argomento, domande brevi ed essenziali tali da non farmi annoiare. Complimenti </t>
  </si>
  <si>
    <t>Giallo e verde</t>
  </si>
  <si>
    <t>Azzurro, arancione</t>
  </si>
  <si>
    <t>Chiedere consiglio al mio medico</t>
  </si>
  <si>
    <t xml:space="preserve">Gillo  rosso </t>
  </si>
  <si>
    <t>Giallo blu</t>
  </si>
  <si>
    <t>Colori pastello: azzurro, verde</t>
  </si>
  <si>
    <t>Colori vivaci</t>
  </si>
  <si>
    <t>Azzurro e Bianco</t>
  </si>
  <si>
    <t>Disturbi del comportamento</t>
  </si>
  <si>
    <t xml:space="preserve">Bianco, azzurro, verde pastello </t>
  </si>
  <si>
    <t>Azzurro, giallo</t>
  </si>
  <si>
    <t>Arancione e verde</t>
  </si>
  <si>
    <t>Arancione, verde, azzurro, blu</t>
  </si>
  <si>
    <t xml:space="preserve">blu, bianco </t>
  </si>
  <si>
    <t>Azzurro arancione</t>
  </si>
  <si>
    <t>Bianco, verde</t>
  </si>
  <si>
    <t>Giallo, blu</t>
  </si>
  <si>
    <t>Blu .nero</t>
  </si>
  <si>
    <t>Azzurro, Giallo</t>
  </si>
  <si>
    <t>Blu e viola</t>
  </si>
  <si>
    <t xml:space="preserve">Blu e verde </t>
  </si>
  <si>
    <t xml:space="preserve">Rosa e bianco </t>
  </si>
  <si>
    <t>Rossi e blue</t>
  </si>
  <si>
    <t>Arancione e bianco</t>
  </si>
  <si>
    <t>Pre-adolescenza/adolescenza, Età adulta</t>
  </si>
  <si>
    <t>Azzurro , granata</t>
  </si>
  <si>
    <t>Azzurro, Rosa</t>
  </si>
  <si>
    <t xml:space="preserve">Verde rosso </t>
  </si>
  <si>
    <t xml:space="preserve">Azzurro bianco </t>
  </si>
  <si>
    <t>Verde,giallo</t>
  </si>
  <si>
    <t>Azzurro e arancione</t>
  </si>
  <si>
    <t>Rosso</t>
  </si>
  <si>
    <t>Bianco azzurro</t>
  </si>
  <si>
    <t>Azzurro  e bianco</t>
  </si>
  <si>
    <t xml:space="preserve">Conoscente </t>
  </si>
  <si>
    <t>Giallo e rosso</t>
  </si>
  <si>
    <t xml:space="preserve">Azzurro, verde </t>
  </si>
  <si>
    <t>Verde giallo</t>
  </si>
  <si>
    <t>Verde e Giallo</t>
  </si>
  <si>
    <t>Blu e Rosso</t>
  </si>
  <si>
    <t>Blu e beige</t>
  </si>
  <si>
    <t xml:space="preserve">Celeste e blu </t>
  </si>
  <si>
    <t>Azzurro Rosa</t>
  </si>
  <si>
    <t>Azzurro, bianco</t>
  </si>
  <si>
    <t>Giallo Arancio</t>
  </si>
  <si>
    <t>Rosa, blu, lilla</t>
  </si>
  <si>
    <t>Bianco e verde</t>
  </si>
  <si>
    <t>Verde Rosso</t>
  </si>
  <si>
    <t>Rosso blu</t>
  </si>
  <si>
    <t>blu e grigio</t>
  </si>
  <si>
    <t>Viola bianco</t>
  </si>
  <si>
    <t xml:space="preserve">Rosso -blu elettrico </t>
  </si>
  <si>
    <t>Azzurro, giallo, verde</t>
  </si>
  <si>
    <t>In bocca al lupo per l'esame !</t>
  </si>
  <si>
    <t>Blu è molto influente ma direi le colorazioni del marrone e in particolare le terre</t>
  </si>
  <si>
    <t xml:space="preserve">Vi voglio bene ciao raga </t>
  </si>
  <si>
    <t>Parere professionale</t>
  </si>
  <si>
    <t>Azzurro, sabbia</t>
  </si>
  <si>
    <t>Questioni familiari</t>
  </si>
  <si>
    <t>Passaparola tramite consigli di professionisti</t>
  </si>
  <si>
    <t>Giallo, Blu</t>
  </si>
  <si>
    <t>Chi si rivolge ad uno psicologo o psicoperapeuta è colui che ha grande bisogno di aiuto, conseguentemente identifica la figura medica come una guida a cui affidarsi, che sia in grado di risolvere i propri problemi di qualsiasi natura. E' molto importante dunque che il medico si presenti come una persona su cui fare affidamento. Deve crearsi fra paziente e medico un rapporto di fiducia nel quale vengano tenute comunque le debite distanze.</t>
  </si>
  <si>
    <t xml:space="preserve">Azzurro blu </t>
  </si>
  <si>
    <t xml:space="preserve">Azzurro, giallo </t>
  </si>
  <si>
    <t xml:space="preserve">Good luck! </t>
  </si>
  <si>
    <t xml:space="preserve">Arancione marrone </t>
  </si>
  <si>
    <t>Consigli di amici o parenti</t>
  </si>
  <si>
    <t>Azzurro, beige</t>
  </si>
  <si>
    <t>Blu lilla</t>
  </si>
  <si>
    <t>Arancione, blu</t>
  </si>
  <si>
    <t>Azzurro verse</t>
  </si>
  <si>
    <t>Bianco e rosso</t>
  </si>
  <si>
    <t>Nessuna</t>
  </si>
  <si>
    <t>Medico di base</t>
  </si>
  <si>
    <t>blu , verde</t>
  </si>
  <si>
    <t>Entrambe le risposte</t>
  </si>
  <si>
    <t>Nero, verde</t>
  </si>
  <si>
    <t>Arancio, giallo.</t>
  </si>
  <si>
    <t>Verde, Rosa</t>
  </si>
  <si>
    <t>Medico curante e sito web.</t>
  </si>
  <si>
    <t>Il questionario è strutturato malissimo. Spero che non sia davvero una professionista. Se così non fosse, le consiglio di rivedere come si struttura un questionario di questo genere. Non ha preso nessuna informazione rilevante.</t>
  </si>
  <si>
    <t>Celeste, rosa</t>
  </si>
  <si>
    <t xml:space="preserve">Rosso e blu </t>
  </si>
  <si>
    <t>Verde e rossi</t>
  </si>
  <si>
    <t>Azzurro</t>
  </si>
  <si>
    <t>Non saprei</t>
  </si>
  <si>
    <t>Mi ci ha mandato una professoressa</t>
  </si>
  <si>
    <t>arancione e marrone</t>
  </si>
  <si>
    <t xml:space="preserve">Rosso blu </t>
  </si>
  <si>
    <t>Verde</t>
  </si>
  <si>
    <t>Verde e rosa</t>
  </si>
  <si>
    <t>azzurro-blu</t>
  </si>
  <si>
    <t>Blu giallo</t>
  </si>
  <si>
    <t xml:space="preserve">Azzurro e rosso </t>
  </si>
  <si>
    <t>Dobbiamo aiutare i nostri ragazzi in tutto e per tutto. Ci sono molti professionisti in gamba e molto umani</t>
  </si>
  <si>
    <t>Azzurro Giallo</t>
  </si>
  <si>
    <t>verde, giallo</t>
  </si>
  <si>
    <t>Giallo Verde</t>
  </si>
  <si>
    <t xml:space="preserve">No grazie </t>
  </si>
  <si>
    <t>Riviste psicologiche o sito web</t>
  </si>
  <si>
    <t>Rosa, azzurro</t>
  </si>
  <si>
    <t>Rosso,Azzuro</t>
  </si>
  <si>
    <t xml:space="preserve">Verde azzurro </t>
  </si>
  <si>
    <t>Beige azzurrino</t>
  </si>
  <si>
    <t>Viola è rosso</t>
  </si>
  <si>
    <t>Non do consigli</t>
  </si>
  <si>
    <t>azzurro lilla</t>
  </si>
  <si>
    <t xml:space="preserve">Bianco, Rosa, azzurro </t>
  </si>
  <si>
    <t xml:space="preserve">Verde arancione </t>
  </si>
  <si>
    <t>Beije e bianco</t>
  </si>
  <si>
    <t>Celeste bianco</t>
  </si>
  <si>
    <t>Verde e bianco</t>
  </si>
  <si>
    <t>Pensionato</t>
  </si>
  <si>
    <t>Celeste e giallo paglierino</t>
  </si>
  <si>
    <t>Verde blu</t>
  </si>
  <si>
    <t>Ottima iniziativa</t>
  </si>
  <si>
    <t>Rosso verde</t>
  </si>
  <si>
    <t xml:space="preserve">Azzuro Rosso </t>
  </si>
  <si>
    <t>Giallo azzurro</t>
  </si>
  <si>
    <t xml:space="preserve">Il blu, perché mi ricorda il mare, e il giallo </t>
  </si>
  <si>
    <t>Celeste e blu</t>
  </si>
  <si>
    <t>Ok azzurro, verde</t>
  </si>
  <si>
    <t xml:space="preserve">Questionario simpatico! </t>
  </si>
  <si>
    <t>Verde, Blu</t>
  </si>
  <si>
    <t>Arancione, verde</t>
  </si>
  <si>
    <t>rosa pallido e azzurro chiaro</t>
  </si>
  <si>
    <t xml:space="preserve">Azzurro e rosa </t>
  </si>
  <si>
    <t>Marrone, grigio</t>
  </si>
  <si>
    <t>Separazione</t>
  </si>
  <si>
    <t>Medico di famiglia</t>
  </si>
  <si>
    <t>Arancione azzurro</t>
  </si>
  <si>
    <t xml:space="preserve">Rosso ...giallo </t>
  </si>
  <si>
    <t>arancione e celeste</t>
  </si>
  <si>
    <t>Arancione e giallo</t>
  </si>
  <si>
    <t>RoSA VIOLETTO</t>
  </si>
  <si>
    <t xml:space="preserve">Rosa  celeste </t>
  </si>
  <si>
    <t>Giallo, rosso, Verde</t>
  </si>
  <si>
    <t>verde celeste</t>
  </si>
  <si>
    <t xml:space="preserve">Verde  azzurro </t>
  </si>
  <si>
    <t>In bocca al lupo</t>
  </si>
  <si>
    <t>Viola blu</t>
  </si>
  <si>
    <t xml:space="preserve">Interessante </t>
  </si>
  <si>
    <t>Celeste, giallo</t>
  </si>
  <si>
    <t>Nero e blu</t>
  </si>
  <si>
    <t>Blu/ verde</t>
  </si>
  <si>
    <t xml:space="preserve">Giallo arancione </t>
  </si>
  <si>
    <t>La figura più adatta a me, sono io</t>
  </si>
  <si>
    <t>Blu e rosa</t>
  </si>
  <si>
    <t>Rifare questo questionario, revisionando meglio lo domande e chiedersi veramente cosa vuole la gente, queste semplici domande, per di più "limitate" e "obbligatorie" non rispecchiano veramente gli ipotetici consigli che si possono dare ad ipotetici psicologi che, da tali, dovrebbero saper leggere nella gente e vedere dunque avanti.</t>
  </si>
  <si>
    <t xml:space="preserve">Bianca e giallo </t>
  </si>
  <si>
    <t>Azzurro e verde chiaro</t>
  </si>
  <si>
    <t>Arancione, blu, giallo, verde chiaro</t>
  </si>
  <si>
    <t xml:space="preserve">Chiederei al mio medico di fiducia </t>
  </si>
  <si>
    <t>Celeste e lill</t>
  </si>
  <si>
    <t>verde e blu</t>
  </si>
  <si>
    <t>Azzurro, grigio</t>
  </si>
  <si>
    <t xml:space="preserve">Blu, verde </t>
  </si>
  <si>
    <t>Consiglio medico</t>
  </si>
  <si>
    <t>Buona Fortuna davvero</t>
  </si>
  <si>
    <t>Arancio Giallo</t>
  </si>
  <si>
    <t xml:space="preserve">Verde </t>
  </si>
  <si>
    <t>Arancione Marrone</t>
  </si>
  <si>
    <t>Azzurro  giallo</t>
  </si>
  <si>
    <t>Azzurro/Blu, Grigio</t>
  </si>
  <si>
    <t>Blu, azzurro e viola</t>
  </si>
  <si>
    <t>B</t>
  </si>
  <si>
    <t>Azzurro Verde</t>
  </si>
  <si>
    <t>Azzuro, verde</t>
  </si>
  <si>
    <t>Per quanto riguarda i modelli dei siti secondo me i fiori si associano poco alla figura dello psicologo. (Riguarda anche alla figura opzione 1)</t>
  </si>
  <si>
    <t xml:space="preserve">Verde e giallo </t>
  </si>
  <si>
    <t xml:space="preserve">Azzurro ,verde </t>
  </si>
  <si>
    <t>Nero verde</t>
  </si>
  <si>
    <t>L'importante è credere in quello che si crede</t>
  </si>
  <si>
    <t xml:space="preserve">Problemi in famiglia </t>
  </si>
  <si>
    <t>azzurro e giallo</t>
  </si>
  <si>
    <t xml:space="preserve">Verde Arancione </t>
  </si>
  <si>
    <t>Blu/Verde chiaro</t>
  </si>
  <si>
    <t>Medico</t>
  </si>
  <si>
    <t>Giallo e marrone</t>
  </si>
  <si>
    <t>Rosso arancione</t>
  </si>
  <si>
    <t>DOMANDA 1:</t>
  </si>
  <si>
    <t>SESSO</t>
  </si>
  <si>
    <t xml:space="preserve">M </t>
  </si>
  <si>
    <t>PREFERISCO NON SPECIFICARE</t>
  </si>
  <si>
    <t>DOMANDA 2:</t>
  </si>
  <si>
    <t>ETA'</t>
  </si>
  <si>
    <t>meno di 18</t>
  </si>
  <si>
    <t>più di 50</t>
  </si>
  <si>
    <t>DOMANDA 3:</t>
  </si>
  <si>
    <t>OCCUPAZIONE</t>
  </si>
  <si>
    <t xml:space="preserve">studente </t>
  </si>
  <si>
    <t>lavorartore</t>
  </si>
  <si>
    <t xml:space="preserve">pensionato </t>
  </si>
  <si>
    <t>disoccupato</t>
  </si>
  <si>
    <t>SI</t>
  </si>
  <si>
    <t>NO</t>
  </si>
  <si>
    <t xml:space="preserve">DOMANDA 4: </t>
  </si>
  <si>
    <t xml:space="preserve"> DOMANDA 4 PER I SI</t>
  </si>
  <si>
    <t>INFANZIA</t>
  </si>
  <si>
    <t>ETA' ADULTA</t>
  </si>
  <si>
    <t>ADOLESCENZA</t>
  </si>
  <si>
    <t>DOMANDA 5:</t>
  </si>
  <si>
    <t>APPUNTAMENTO PSICOLOGO</t>
  </si>
  <si>
    <t>MOTIVI PER APPUNTAMENTO</t>
  </si>
  <si>
    <t>ANSIA</t>
  </si>
  <si>
    <t>ATTACCHI DI PANICO</t>
  </si>
  <si>
    <t>DEPRESSIONE</t>
  </si>
  <si>
    <t>DISTURBI DEL COMPORTAMENTO</t>
  </si>
  <si>
    <t>ALTRO</t>
  </si>
  <si>
    <t xml:space="preserve">DOMANDA 6: </t>
  </si>
  <si>
    <t>PASSAPAROLA</t>
  </si>
  <si>
    <t xml:space="preserve">SITO WEB DEL PROFESSIONISTA </t>
  </si>
  <si>
    <t xml:space="preserve">DOMANDA 7: </t>
  </si>
  <si>
    <t xml:space="preserve">AREE DI COMPETENZA </t>
  </si>
  <si>
    <t>FORSE</t>
  </si>
  <si>
    <t>NON ME NE SONO MAI INTERESSATO</t>
  </si>
  <si>
    <t>Insonnia</t>
  </si>
  <si>
    <t xml:space="preserve"> Attacchi di panico</t>
  </si>
  <si>
    <t xml:space="preserve"> Conoscenza di sè</t>
  </si>
  <si>
    <t>Per metabolizzare una situazione</t>
  </si>
  <si>
    <t>DOMANDA 8:</t>
  </si>
  <si>
    <t>CREDIBILITA'</t>
  </si>
  <si>
    <t>DOMANDA 9</t>
  </si>
  <si>
    <t>COSA NON DEVE MANCARE IN UN SITO WEB</t>
  </si>
  <si>
    <t>PROFILO</t>
  </si>
  <si>
    <t>PER NIENTE IMPORTANTE</t>
  </si>
  <si>
    <t>POCO IMPORTANTE</t>
  </si>
  <si>
    <t>MOLTO IMPORTANTE</t>
  </si>
  <si>
    <t>IMPORTANTE</t>
  </si>
  <si>
    <t>AREE DI COMPETENZA</t>
  </si>
  <si>
    <t>CURRICULUM</t>
  </si>
  <si>
    <t>VIDEO DI PRESENTAZIONE</t>
  </si>
  <si>
    <t>CONTATTI</t>
  </si>
  <si>
    <t>ARTICOLI E PUBBLICAZIONI</t>
  </si>
  <si>
    <t>DOMANDA 10</t>
  </si>
  <si>
    <t>SCELTA HOME</t>
  </si>
  <si>
    <t>occorrenze colore</t>
  </si>
  <si>
    <t>DOMANDA 11</t>
  </si>
  <si>
    <t>OCCORRENZA COLORI: BLU/AZZURRO/CELESTE E BIANCO</t>
  </si>
  <si>
    <t>FASCIA ETA'</t>
  </si>
  <si>
    <t>TOTALE</t>
  </si>
  <si>
    <t>Non tutti coloro i quali hanno risposto alla domanda 4, hanno dato risposta nella domanda 5.</t>
  </si>
  <si>
    <t>COME HAI CONOSCIUTO LO PSICOLOGO?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</si>
</sst>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3" x14ac:knownFonts="1">
    <font>
      <sz val="10"/>
      <color rgb="FF000000"/>
      <name val="Arial"/>
    </font>
    <font>
      <sz val="10"/>
      <name val="Arial"/>
      <family val="2"/>
    </font>
    <font>
      <sz val="10"/>
      <color rgb="FF000000"/>
      <name val="Arial"/>
      <family val="2"/>
    </font>
  </fonts>
  <fills count="5">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5861"/>
        <bgColor indexed="64"/>
      </patternFill>
    </fill>
  </fills>
  <borders count="7">
    <border>
      <left/>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1">
    <xf numFmtId="0" fontId="0" fillId="0" borderId="0"/>
  </cellStyleXfs>
  <cellXfs count="17">
    <xf numFmtId="0" fontId="0" fillId="0" borderId="0" xfId="0" applyFont="1" applyAlignment="1"/>
    <xf numFmtId="0" fontId="1" fillId="0" borderId="0" xfId="0" applyFont="1" applyAlignment="1"/>
    <xf numFmtId="164" fontId="1" fillId="0" borderId="0" xfId="0" applyNumberFormat="1" applyFont="1" applyAlignment="1"/>
    <xf numFmtId="0" fontId="1" fillId="0" borderId="0" xfId="0" applyFont="1" applyAlignment="1"/>
    <xf numFmtId="0" fontId="2" fillId="0" borderId="0" xfId="0" applyFont="1" applyAlignment="1"/>
    <xf numFmtId="0" fontId="2" fillId="2" borderId="0" xfId="0" applyFont="1" applyFill="1" applyAlignment="1"/>
    <xf numFmtId="0" fontId="0" fillId="2" borderId="0" xfId="0" applyFont="1" applyFill="1" applyAlignment="1"/>
    <xf numFmtId="0" fontId="0" fillId="3" borderId="0" xfId="0" applyFont="1" applyFill="1" applyAlignment="1"/>
    <xf numFmtId="0" fontId="2" fillId="3" borderId="0" xfId="0" applyFont="1" applyFill="1" applyAlignment="1"/>
    <xf numFmtId="0" fontId="0" fillId="0" borderId="0" xfId="0" applyFont="1" applyFill="1" applyAlignment="1"/>
    <xf numFmtId="0" fontId="2" fillId="0" borderId="0" xfId="0" applyFont="1" applyFill="1" applyAlignment="1"/>
    <xf numFmtId="0" fontId="0" fillId="4" borderId="1" xfId="0" applyFont="1" applyFill="1" applyBorder="1" applyAlignment="1"/>
    <xf numFmtId="0" fontId="0" fillId="4" borderId="2" xfId="0" applyFont="1" applyFill="1" applyBorder="1" applyAlignment="1"/>
    <xf numFmtId="0" fontId="2" fillId="4" borderId="3" xfId="0" applyFont="1" applyFill="1" applyBorder="1" applyAlignment="1"/>
    <xf numFmtId="0" fontId="0" fillId="4" borderId="4" xfId="0" applyFont="1" applyFill="1" applyBorder="1" applyAlignment="1"/>
    <xf numFmtId="0" fontId="0" fillId="4" borderId="5" xfId="0" applyFont="1" applyFill="1" applyBorder="1" applyAlignment="1"/>
    <xf numFmtId="0" fontId="0" fillId="4" borderId="6" xfId="0" applyFont="1" applyFill="1" applyBorder="1" applyAlignment="1"/>
  </cellXfs>
  <cellStyles count="1">
    <cellStyle name="Normale" xfId="0" builtinId="0"/>
  </cellStyles>
  <dxfs count="0"/>
  <tableStyles count="0" defaultTableStyle="TableStyleMedium2" defaultPivotStyle="PivotStyleLight16"/>
  <colors>
    <mruColors>
      <color rgb="FFFF58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SESSO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DDA-0B49-AE7B-20F49C0810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380-5B41-9D9A-939AA5B924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380-5B41-9D9A-939AA5B924CE}"/>
              </c:ext>
            </c:extLst>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Foglio1!$A$3:$A$5</c:f>
              <c:strCache>
                <c:ptCount val="3"/>
                <c:pt idx="0">
                  <c:v>F</c:v>
                </c:pt>
                <c:pt idx="1">
                  <c:v>M </c:v>
                </c:pt>
                <c:pt idx="2">
                  <c:v>PREFERISCO NON SPECIFICARE</c:v>
                </c:pt>
              </c:strCache>
            </c:strRef>
          </c:cat>
          <c:val>
            <c:numRef>
              <c:f>Foglio1!$B$3:$B$5</c:f>
              <c:numCache>
                <c:formatCode>General</c:formatCode>
                <c:ptCount val="3"/>
                <c:pt idx="0">
                  <c:v>298</c:v>
                </c:pt>
                <c:pt idx="1">
                  <c:v>76</c:v>
                </c:pt>
                <c:pt idx="2">
                  <c:v>2</c:v>
                </c:pt>
              </c:numCache>
            </c:numRef>
          </c:val>
          <c:extLst>
            <c:ext xmlns:c16="http://schemas.microsoft.com/office/drawing/2014/chart" uri="{C3380CC4-5D6E-409C-BE32-E72D297353CC}">
              <c16:uniqueId val="{00000000-8DDA-0B49-AE7B-20F49C08100A}"/>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7775743657042875"/>
          <c:y val="0.31681393992417617"/>
          <c:w val="0.2222425634295713"/>
          <c:h val="0.385284339457567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SCELTA SCHERMATA HOME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0.17418088363954506"/>
          <c:y val="0.2226159230096238"/>
          <c:w val="0.82581911636045491"/>
          <c:h val="0.77738407699037615"/>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Foglio1!$A$74:$A$75</c:f>
              <c:strCache>
                <c:ptCount val="2"/>
                <c:pt idx="0">
                  <c:v>Opzione 1</c:v>
                </c:pt>
                <c:pt idx="1">
                  <c:v>Opzione 2</c:v>
                </c:pt>
              </c:strCache>
            </c:strRef>
          </c:cat>
          <c:val>
            <c:numRef>
              <c:f>Foglio1!$B$74:$B$75</c:f>
              <c:numCache>
                <c:formatCode>General</c:formatCode>
                <c:ptCount val="2"/>
                <c:pt idx="0">
                  <c:v>230</c:v>
                </c:pt>
                <c:pt idx="1">
                  <c:v>146</c:v>
                </c:pt>
              </c:numCache>
            </c:numRef>
          </c:val>
          <c:extLst>
            <c:ext xmlns:c16="http://schemas.microsoft.com/office/drawing/2014/chart" uri="{C3380CC4-5D6E-409C-BE32-E72D297353CC}">
              <c16:uniqueId val="{00000000-A50D-4F4D-BA3A-44813B3C87B9}"/>
            </c:ext>
          </c:extLst>
        </c:ser>
        <c:dLbls>
          <c:showLegendKey val="0"/>
          <c:showVal val="1"/>
          <c:showCatName val="0"/>
          <c:showSerName val="0"/>
          <c:showPercent val="0"/>
          <c:showBubbleSize val="0"/>
        </c:dLbls>
        <c:gapWidth val="150"/>
        <c:overlap val="-25"/>
        <c:axId val="1563432783"/>
        <c:axId val="1564072191"/>
      </c:barChart>
      <c:catAx>
        <c:axId val="15634327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564072191"/>
        <c:crosses val="autoZero"/>
        <c:auto val="1"/>
        <c:lblAlgn val="ctr"/>
        <c:lblOffset val="100"/>
        <c:noMultiLvlLbl val="0"/>
      </c:catAx>
      <c:valAx>
        <c:axId val="1564072191"/>
        <c:scaling>
          <c:orientation val="minMax"/>
        </c:scaling>
        <c:delete val="1"/>
        <c:axPos val="b"/>
        <c:numFmt formatCode="General" sourceLinked="1"/>
        <c:majorTickMark val="none"/>
        <c:minorTickMark val="none"/>
        <c:tickLblPos val="nextTo"/>
        <c:crossAx val="15634327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OCCORRENZA</a:t>
            </a:r>
            <a:r>
              <a:rPr lang="it-IT" baseline="0"/>
              <a:t> COLORI</a:t>
            </a:r>
            <a:endParaRPr lang="it-I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6.4616788321167878E-2"/>
          <c:y val="0.17631962671332749"/>
          <c:w val="0.89735401459854014"/>
          <c:h val="0.72094889180519106"/>
        </c:manualLayout>
      </c:layout>
      <c:barChart>
        <c:barDir val="bar"/>
        <c:grouping val="clustered"/>
        <c:varyColors val="0"/>
        <c:ser>
          <c:idx val="0"/>
          <c:order val="0"/>
          <c:spPr>
            <a:solidFill>
              <a:schemeClr val="accent1"/>
            </a:solidFill>
            <a:ln>
              <a:noFill/>
            </a:ln>
            <a:effectLst/>
          </c:spPr>
          <c:invertIfNegative val="0"/>
          <c:val>
            <c:numRef>
              <c:f>Foglio1!$B$80</c:f>
              <c:numCache>
                <c:formatCode>General</c:formatCode>
                <c:ptCount val="1"/>
                <c:pt idx="0">
                  <c:v>334</c:v>
                </c:pt>
              </c:numCache>
            </c:numRef>
          </c:val>
          <c:extLst>
            <c:ext xmlns:c16="http://schemas.microsoft.com/office/drawing/2014/chart" uri="{C3380CC4-5D6E-409C-BE32-E72D297353CC}">
              <c16:uniqueId val="{00000000-1A49-8C4D-B45B-F7FAC34981F0}"/>
            </c:ext>
          </c:extLst>
        </c:ser>
        <c:dLbls>
          <c:showLegendKey val="0"/>
          <c:showVal val="0"/>
          <c:showCatName val="0"/>
          <c:showSerName val="0"/>
          <c:showPercent val="0"/>
          <c:showBubbleSize val="0"/>
        </c:dLbls>
        <c:gapWidth val="182"/>
        <c:axId val="1515765855"/>
        <c:axId val="1562521951"/>
      </c:barChart>
      <c:catAx>
        <c:axId val="1515765855"/>
        <c:scaling>
          <c:orientation val="minMax"/>
        </c:scaling>
        <c:delete val="1"/>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a:t>Blu/azzurro/celeste</a:t>
                </a:r>
                <a:r>
                  <a:rPr lang="it-IT" baseline="0"/>
                  <a:t> e bianco</a:t>
                </a:r>
              </a:p>
              <a:p>
                <a:pPr>
                  <a:defRPr/>
                </a:pPr>
                <a:endParaRPr lang="it-IT"/>
              </a:p>
            </c:rich>
          </c:tx>
          <c:layout>
            <c:manualLayout>
              <c:xMode val="edge"/>
              <c:yMode val="edge"/>
              <c:x val="2.1897810218978103E-2"/>
              <c:y val="0.263171478565179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title>
        <c:numFmt formatCode="General" sourceLinked="1"/>
        <c:majorTickMark val="none"/>
        <c:minorTickMark val="none"/>
        <c:tickLblPos val="nextTo"/>
        <c:crossAx val="1562521951"/>
        <c:crosses val="autoZero"/>
        <c:auto val="1"/>
        <c:lblAlgn val="ctr"/>
        <c:lblOffset val="100"/>
        <c:noMultiLvlLbl val="0"/>
      </c:catAx>
      <c:valAx>
        <c:axId val="15625219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5157658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ETA'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6E-4747-A872-5F795C5B6E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6E-4747-A872-5F795C5B6E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6E-4747-A872-5F795C5B6EC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6E-4747-A872-5F795C5B6EC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6E-4747-A872-5F795C5B6EC8}"/>
              </c:ext>
            </c:extLst>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Foglio1!$A$9:$A$13</c:f>
              <c:strCache>
                <c:ptCount val="5"/>
                <c:pt idx="0">
                  <c:v>meno di 18</c:v>
                </c:pt>
                <c:pt idx="1">
                  <c:v>18-30</c:v>
                </c:pt>
                <c:pt idx="2">
                  <c:v>30-40</c:v>
                </c:pt>
                <c:pt idx="3">
                  <c:v>40-50</c:v>
                </c:pt>
                <c:pt idx="4">
                  <c:v>più di 50</c:v>
                </c:pt>
              </c:strCache>
            </c:strRef>
          </c:cat>
          <c:val>
            <c:numRef>
              <c:f>Foglio1!$B$9:$B$13</c:f>
              <c:numCache>
                <c:formatCode>General</c:formatCode>
                <c:ptCount val="5"/>
                <c:pt idx="0">
                  <c:v>4</c:v>
                </c:pt>
                <c:pt idx="1">
                  <c:v>279</c:v>
                </c:pt>
                <c:pt idx="2">
                  <c:v>13</c:v>
                </c:pt>
                <c:pt idx="3">
                  <c:v>32</c:v>
                </c:pt>
                <c:pt idx="4">
                  <c:v>43</c:v>
                </c:pt>
              </c:numCache>
            </c:numRef>
          </c:val>
          <c:extLst>
            <c:ext xmlns:c16="http://schemas.microsoft.com/office/drawing/2014/chart" uri="{C3380CC4-5D6E-409C-BE32-E72D297353CC}">
              <c16:uniqueId val="{0000000A-816E-4747-A872-5F795C5B6EC8}"/>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OCCUPAZIONE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E5-0B48-AB4D-6CF4DDA57D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E5-0B48-AB4D-6CF4DDA57D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9E5-0B48-AB4D-6CF4DDA57D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9E5-0B48-AB4D-6CF4DDA57D5A}"/>
              </c:ext>
            </c:extLst>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Foglio1!$A$17:$A$20</c:f>
              <c:strCache>
                <c:ptCount val="4"/>
                <c:pt idx="0">
                  <c:v>studente </c:v>
                </c:pt>
                <c:pt idx="1">
                  <c:v>lavorartore</c:v>
                </c:pt>
                <c:pt idx="2">
                  <c:v>pensionato </c:v>
                </c:pt>
                <c:pt idx="3">
                  <c:v>disoccupato</c:v>
                </c:pt>
              </c:strCache>
            </c:strRef>
          </c:cat>
          <c:val>
            <c:numRef>
              <c:f>Foglio1!$B$17:$B$20</c:f>
              <c:numCache>
                <c:formatCode>General</c:formatCode>
                <c:ptCount val="4"/>
                <c:pt idx="0">
                  <c:v>235</c:v>
                </c:pt>
                <c:pt idx="1">
                  <c:v>113</c:v>
                </c:pt>
                <c:pt idx="2">
                  <c:v>1</c:v>
                </c:pt>
                <c:pt idx="3">
                  <c:v>27</c:v>
                </c:pt>
              </c:numCache>
            </c:numRef>
          </c:val>
          <c:extLst>
            <c:ext xmlns:c16="http://schemas.microsoft.com/office/drawing/2014/chart" uri="{C3380CC4-5D6E-409C-BE32-E72D297353CC}">
              <c16:uniqueId val="{00000008-89E5-0B48-AB4D-6CF4DDA57D5A}"/>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APPUNTAMENTO</a:t>
            </a:r>
            <a:r>
              <a:rPr lang="it-IT" baseline="0"/>
              <a:t> PSICOLOGO</a:t>
            </a:r>
          </a:p>
        </c:rich>
      </c:tx>
      <c:layout>
        <c:manualLayout>
          <c:xMode val="edge"/>
          <c:yMode val="edge"/>
          <c:x val="0.24188188976377953"/>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08-7C42-AC44-64509B4467E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08-7C42-AC44-64509B4467E4}"/>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Foglio1!$A$24:$A$25</c:f>
              <c:strCache>
                <c:ptCount val="2"/>
                <c:pt idx="0">
                  <c:v>SI</c:v>
                </c:pt>
                <c:pt idx="1">
                  <c:v>NO</c:v>
                </c:pt>
              </c:strCache>
            </c:strRef>
          </c:cat>
          <c:val>
            <c:numRef>
              <c:f>Foglio1!$B$24:$B$25</c:f>
              <c:numCache>
                <c:formatCode>General</c:formatCode>
                <c:ptCount val="2"/>
                <c:pt idx="0">
                  <c:v>105</c:v>
                </c:pt>
                <c:pt idx="1">
                  <c:v>271</c:v>
                </c:pt>
              </c:numCache>
            </c:numRef>
          </c:val>
          <c:extLst>
            <c:ext xmlns:c16="http://schemas.microsoft.com/office/drawing/2014/chart" uri="{C3380CC4-5D6E-409C-BE32-E72D297353CC}">
              <c16:uniqueId val="{00000004-7C08-7C42-AC44-64509B4467E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Età</a:t>
            </a:r>
            <a:r>
              <a:rPr lang="it-IT" baseline="0"/>
              <a:t> primo incontro psicologo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Foglio1!$A$29:$A$31</c:f>
              <c:strCache>
                <c:ptCount val="3"/>
                <c:pt idx="0">
                  <c:v>INFANZIA</c:v>
                </c:pt>
                <c:pt idx="1">
                  <c:v>ETA' ADULTA</c:v>
                </c:pt>
                <c:pt idx="2">
                  <c:v>ADOLESCENZA</c:v>
                </c:pt>
              </c:strCache>
            </c:strRef>
          </c:cat>
          <c:val>
            <c:numRef>
              <c:f>Foglio1!$B$29:$B$31</c:f>
              <c:numCache>
                <c:formatCode>General</c:formatCode>
                <c:ptCount val="3"/>
                <c:pt idx="0">
                  <c:v>6</c:v>
                </c:pt>
                <c:pt idx="1">
                  <c:v>52</c:v>
                </c:pt>
                <c:pt idx="2">
                  <c:v>47</c:v>
                </c:pt>
              </c:numCache>
            </c:numRef>
          </c:val>
          <c:extLst>
            <c:ext xmlns:c16="http://schemas.microsoft.com/office/drawing/2014/chart" uri="{C3380CC4-5D6E-409C-BE32-E72D297353CC}">
              <c16:uniqueId val="{00000000-06AB-2A48-98CF-B57055735D56}"/>
            </c:ext>
          </c:extLst>
        </c:ser>
        <c:dLbls>
          <c:dLblPos val="outEnd"/>
          <c:showLegendKey val="0"/>
          <c:showVal val="1"/>
          <c:showCatName val="0"/>
          <c:showSerName val="0"/>
          <c:showPercent val="0"/>
          <c:showBubbleSize val="0"/>
        </c:dLbls>
        <c:gapWidth val="219"/>
        <c:overlap val="-27"/>
        <c:axId val="1397710991"/>
        <c:axId val="1495492991"/>
      </c:barChart>
      <c:catAx>
        <c:axId val="1397710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95492991"/>
        <c:crosses val="autoZero"/>
        <c:auto val="1"/>
        <c:lblAlgn val="ctr"/>
        <c:lblOffset val="100"/>
        <c:noMultiLvlLbl val="0"/>
      </c:catAx>
      <c:valAx>
        <c:axId val="14954929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977109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MOTIVAZIONE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Foglio1!$A$35:$A$39</c:f>
              <c:strCache>
                <c:ptCount val="5"/>
                <c:pt idx="0">
                  <c:v>ANSIA</c:v>
                </c:pt>
                <c:pt idx="1">
                  <c:v>ATTACCHI DI PANICO</c:v>
                </c:pt>
                <c:pt idx="2">
                  <c:v>DEPRESSIONE</c:v>
                </c:pt>
                <c:pt idx="3">
                  <c:v>DISTURBI DEL COMPORTAMENTO</c:v>
                </c:pt>
                <c:pt idx="4">
                  <c:v>ALTRO</c:v>
                </c:pt>
              </c:strCache>
            </c:strRef>
          </c:cat>
          <c:val>
            <c:numRef>
              <c:f>Foglio1!$B$35:$B$39</c:f>
              <c:numCache>
                <c:formatCode>General</c:formatCode>
                <c:ptCount val="5"/>
                <c:pt idx="0">
                  <c:v>24</c:v>
                </c:pt>
                <c:pt idx="1">
                  <c:v>10</c:v>
                </c:pt>
                <c:pt idx="2">
                  <c:v>13</c:v>
                </c:pt>
                <c:pt idx="3">
                  <c:v>9</c:v>
                </c:pt>
                <c:pt idx="4">
                  <c:v>28</c:v>
                </c:pt>
              </c:numCache>
            </c:numRef>
          </c:val>
          <c:extLst>
            <c:ext xmlns:c16="http://schemas.microsoft.com/office/drawing/2014/chart" uri="{C3380CC4-5D6E-409C-BE32-E72D297353CC}">
              <c16:uniqueId val="{00000000-2325-8E47-A881-8BD8E7E78EC7}"/>
            </c:ext>
          </c:extLst>
        </c:ser>
        <c:dLbls>
          <c:dLblPos val="outEnd"/>
          <c:showLegendKey val="0"/>
          <c:showVal val="1"/>
          <c:showCatName val="0"/>
          <c:showSerName val="0"/>
          <c:showPercent val="0"/>
          <c:showBubbleSize val="0"/>
        </c:dLbls>
        <c:gapWidth val="182"/>
        <c:axId val="1561416911"/>
        <c:axId val="1561418591"/>
      </c:barChart>
      <c:catAx>
        <c:axId val="15614169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561418591"/>
        <c:crosses val="autoZero"/>
        <c:auto val="1"/>
        <c:lblAlgn val="ctr"/>
        <c:lblOffset val="100"/>
        <c:noMultiLvlLbl val="0"/>
      </c:catAx>
      <c:valAx>
        <c:axId val="15614185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5614169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CONOSCENZA AREE</a:t>
            </a:r>
            <a:r>
              <a:rPr lang="it-IT" baseline="0"/>
              <a:t> DI COMPETENZA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283-6B43-9C65-3DF0A4F997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283-6B43-9C65-3DF0A4F997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283-6B43-9C65-3DF0A4F9978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283-6B43-9C65-3DF0A4F99780}"/>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Foglio1!$A$49:$A$52</c:f>
              <c:strCache>
                <c:ptCount val="4"/>
                <c:pt idx="0">
                  <c:v>SI</c:v>
                </c:pt>
                <c:pt idx="1">
                  <c:v>NO</c:v>
                </c:pt>
                <c:pt idx="2">
                  <c:v>FORSE</c:v>
                </c:pt>
                <c:pt idx="3">
                  <c:v>NON ME NE SONO MAI INTERESSATO</c:v>
                </c:pt>
              </c:strCache>
            </c:strRef>
          </c:cat>
          <c:val>
            <c:numRef>
              <c:f>Foglio1!$B$49:$B$52</c:f>
              <c:numCache>
                <c:formatCode>General</c:formatCode>
                <c:ptCount val="4"/>
                <c:pt idx="0">
                  <c:v>114</c:v>
                </c:pt>
                <c:pt idx="1">
                  <c:v>32</c:v>
                </c:pt>
                <c:pt idx="2">
                  <c:v>176</c:v>
                </c:pt>
                <c:pt idx="3">
                  <c:v>55</c:v>
                </c:pt>
              </c:numCache>
            </c:numRef>
          </c:val>
          <c:extLst>
            <c:ext xmlns:c16="http://schemas.microsoft.com/office/drawing/2014/chart" uri="{C3380CC4-5D6E-409C-BE32-E72D297353CC}">
              <c16:uniqueId val="{00000008-A283-6B43-9C65-3DF0A4F99780}"/>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CREDIBILITA'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Foglio1!$A$56:$A$58</c:f>
              <c:strCache>
                <c:ptCount val="3"/>
                <c:pt idx="0">
                  <c:v>Sì, ritengo che Facebook sia il mezzo più immediato</c:v>
                </c:pt>
                <c:pt idx="1">
                  <c:v>No, lo riterrei poco professionale</c:v>
                </c:pt>
                <c:pt idx="2">
                  <c:v>Preferirei consultare unicamente il sito web</c:v>
                </c:pt>
              </c:strCache>
            </c:strRef>
          </c:cat>
          <c:val>
            <c:numRef>
              <c:f>Foglio1!$D$56:$D$58</c:f>
              <c:numCache>
                <c:formatCode>General</c:formatCode>
                <c:ptCount val="3"/>
                <c:pt idx="0">
                  <c:v>164</c:v>
                </c:pt>
                <c:pt idx="1">
                  <c:v>87</c:v>
                </c:pt>
                <c:pt idx="2">
                  <c:v>125</c:v>
                </c:pt>
              </c:numCache>
            </c:numRef>
          </c:val>
          <c:extLst>
            <c:ext xmlns:c16="http://schemas.microsoft.com/office/drawing/2014/chart" uri="{C3380CC4-5D6E-409C-BE32-E72D297353CC}">
              <c16:uniqueId val="{00000000-D20E-AC43-8453-E0D93943F19C}"/>
            </c:ext>
          </c:extLst>
        </c:ser>
        <c:dLbls>
          <c:dLblPos val="outEnd"/>
          <c:showLegendKey val="0"/>
          <c:showVal val="1"/>
          <c:showCatName val="0"/>
          <c:showSerName val="0"/>
          <c:showPercent val="0"/>
          <c:showBubbleSize val="0"/>
        </c:dLbls>
        <c:gapWidth val="219"/>
        <c:overlap val="-27"/>
        <c:axId val="1512004575"/>
        <c:axId val="1511536511"/>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Foglio1!$A$56:$A$58</c15:sqref>
                        </c15:formulaRef>
                      </c:ext>
                    </c:extLst>
                    <c:strCache>
                      <c:ptCount val="3"/>
                      <c:pt idx="0">
                        <c:v>Sì, ritengo che Facebook sia il mezzo più immediato</c:v>
                      </c:pt>
                      <c:pt idx="1">
                        <c:v>No, lo riterrei poco professionale</c:v>
                      </c:pt>
                      <c:pt idx="2">
                        <c:v>Preferirei consultare unicamente il sito web</c:v>
                      </c:pt>
                    </c:strCache>
                  </c:strRef>
                </c:cat>
                <c:val>
                  <c:numRef>
                    <c:extLst>
                      <c:ext uri="{02D57815-91ED-43cb-92C2-25804820EDAC}">
                        <c15:formulaRef>
                          <c15:sqref>Foglio1!$B$56:$B$58</c15:sqref>
                        </c15:formulaRef>
                      </c:ext>
                    </c:extLst>
                    <c:numCache>
                      <c:formatCode>General</c:formatCode>
                      <c:ptCount val="3"/>
                    </c:numCache>
                  </c:numRef>
                </c:val>
                <c:extLst>
                  <c:ext xmlns:c16="http://schemas.microsoft.com/office/drawing/2014/chart" uri="{C3380CC4-5D6E-409C-BE32-E72D297353CC}">
                    <c16:uniqueId val="{00000001-D20E-AC43-8453-E0D93943F19C}"/>
                  </c:ext>
                </c:extLst>
              </c15:ser>
            </c15:filteredBarSeries>
            <c15:filteredBarSeries>
              <c15: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Foglio1!$A$56:$A$58</c15:sqref>
                        </c15:formulaRef>
                      </c:ext>
                    </c:extLst>
                    <c:strCache>
                      <c:ptCount val="3"/>
                      <c:pt idx="0">
                        <c:v>Sì, ritengo che Facebook sia il mezzo più immediato</c:v>
                      </c:pt>
                      <c:pt idx="1">
                        <c:v>No, lo riterrei poco professionale</c:v>
                      </c:pt>
                      <c:pt idx="2">
                        <c:v>Preferirei consultare unicamente il sito web</c:v>
                      </c:pt>
                    </c:strCache>
                  </c:strRef>
                </c:cat>
                <c:val>
                  <c:numRef>
                    <c:extLst xmlns:c15="http://schemas.microsoft.com/office/drawing/2012/chart">
                      <c:ext xmlns:c15="http://schemas.microsoft.com/office/drawing/2012/chart" uri="{02D57815-91ED-43cb-92C2-25804820EDAC}">
                        <c15:formulaRef>
                          <c15:sqref>Foglio1!$C$56:$C$58</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2-D20E-AC43-8453-E0D93943F19C}"/>
                  </c:ext>
                </c:extLst>
              </c15:ser>
            </c15:filteredBarSeries>
          </c:ext>
        </c:extLst>
      </c:barChart>
      <c:catAx>
        <c:axId val="1512004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511536511"/>
        <c:crosses val="autoZero"/>
        <c:auto val="1"/>
        <c:lblAlgn val="ctr"/>
        <c:lblOffset val="100"/>
        <c:noMultiLvlLbl val="0"/>
      </c:catAx>
      <c:valAx>
        <c:axId val="15115365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5120045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OPINIONI SITO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tx>
            <c:strRef>
              <c:f>Foglio1!$B$62</c:f>
              <c:strCache>
                <c:ptCount val="1"/>
                <c:pt idx="0">
                  <c:v>PER NIENTE IMPORTANTE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Foglio1!$A$63:$A$69</c:f>
              <c:strCache>
                <c:ptCount val="7"/>
                <c:pt idx="1">
                  <c:v>PROFILO</c:v>
                </c:pt>
                <c:pt idx="2">
                  <c:v>AREE DI COMPETENZA</c:v>
                </c:pt>
                <c:pt idx="3">
                  <c:v>CURRICULUM</c:v>
                </c:pt>
                <c:pt idx="4">
                  <c:v>VIDEO DI PRESENTAZIONE</c:v>
                </c:pt>
                <c:pt idx="5">
                  <c:v>CONTATTI</c:v>
                </c:pt>
                <c:pt idx="6">
                  <c:v>ARTICOLI E PUBBLICAZIONI</c:v>
                </c:pt>
              </c:strCache>
            </c:strRef>
          </c:cat>
          <c:val>
            <c:numRef>
              <c:f>Foglio1!$B$63:$B$69</c:f>
              <c:numCache>
                <c:formatCode>General</c:formatCode>
                <c:ptCount val="7"/>
                <c:pt idx="1">
                  <c:v>18</c:v>
                </c:pt>
                <c:pt idx="2">
                  <c:v>11</c:v>
                </c:pt>
                <c:pt idx="3">
                  <c:v>14</c:v>
                </c:pt>
                <c:pt idx="4">
                  <c:v>33</c:v>
                </c:pt>
                <c:pt idx="5">
                  <c:v>16</c:v>
                </c:pt>
                <c:pt idx="6">
                  <c:v>17</c:v>
                </c:pt>
              </c:numCache>
            </c:numRef>
          </c:val>
          <c:extLst>
            <c:ext xmlns:c16="http://schemas.microsoft.com/office/drawing/2014/chart" uri="{C3380CC4-5D6E-409C-BE32-E72D297353CC}">
              <c16:uniqueId val="{00000000-2FEC-7041-926C-D2F50B4975F6}"/>
            </c:ext>
          </c:extLst>
        </c:ser>
        <c:ser>
          <c:idx val="3"/>
          <c:order val="3"/>
          <c:tx>
            <c:strRef>
              <c:f>Foglio1!$E$62</c:f>
              <c:strCache>
                <c:ptCount val="1"/>
                <c:pt idx="0">
                  <c:v>POCO IMPORTANTE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Foglio1!$A$63:$A$69</c:f>
              <c:strCache>
                <c:ptCount val="7"/>
                <c:pt idx="1">
                  <c:v>PROFILO</c:v>
                </c:pt>
                <c:pt idx="2">
                  <c:v>AREE DI COMPETENZA</c:v>
                </c:pt>
                <c:pt idx="3">
                  <c:v>CURRICULUM</c:v>
                </c:pt>
                <c:pt idx="4">
                  <c:v>VIDEO DI PRESENTAZIONE</c:v>
                </c:pt>
                <c:pt idx="5">
                  <c:v>CONTATTI</c:v>
                </c:pt>
                <c:pt idx="6">
                  <c:v>ARTICOLI E PUBBLICAZIONI</c:v>
                </c:pt>
              </c:strCache>
            </c:strRef>
          </c:cat>
          <c:val>
            <c:numRef>
              <c:f>Foglio1!$E$63:$E$69</c:f>
              <c:numCache>
                <c:formatCode>General</c:formatCode>
                <c:ptCount val="7"/>
                <c:pt idx="1">
                  <c:v>40</c:v>
                </c:pt>
                <c:pt idx="2">
                  <c:v>14</c:v>
                </c:pt>
                <c:pt idx="3">
                  <c:v>41</c:v>
                </c:pt>
                <c:pt idx="4">
                  <c:v>168</c:v>
                </c:pt>
                <c:pt idx="5">
                  <c:v>46</c:v>
                </c:pt>
                <c:pt idx="6">
                  <c:v>94</c:v>
                </c:pt>
              </c:numCache>
            </c:numRef>
          </c:val>
          <c:extLst>
            <c:ext xmlns:c16="http://schemas.microsoft.com/office/drawing/2014/chart" uri="{C3380CC4-5D6E-409C-BE32-E72D297353CC}">
              <c16:uniqueId val="{00000001-2FEC-7041-926C-D2F50B4975F6}"/>
            </c:ext>
          </c:extLst>
        </c:ser>
        <c:ser>
          <c:idx val="5"/>
          <c:order val="5"/>
          <c:tx>
            <c:strRef>
              <c:f>Foglio1!$G$62</c:f>
              <c:strCache>
                <c:ptCount val="1"/>
                <c:pt idx="0">
                  <c:v>IMPORTANTE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Foglio1!$A$63:$A$69</c:f>
              <c:strCache>
                <c:ptCount val="7"/>
                <c:pt idx="1">
                  <c:v>PROFILO</c:v>
                </c:pt>
                <c:pt idx="2">
                  <c:v>AREE DI COMPETENZA</c:v>
                </c:pt>
                <c:pt idx="3">
                  <c:v>CURRICULUM</c:v>
                </c:pt>
                <c:pt idx="4">
                  <c:v>VIDEO DI PRESENTAZIONE</c:v>
                </c:pt>
                <c:pt idx="5">
                  <c:v>CONTATTI</c:v>
                </c:pt>
                <c:pt idx="6">
                  <c:v>ARTICOLI E PUBBLICAZIONI</c:v>
                </c:pt>
              </c:strCache>
            </c:strRef>
          </c:cat>
          <c:val>
            <c:numRef>
              <c:f>Foglio1!$G$63:$G$69</c:f>
              <c:numCache>
                <c:formatCode>General</c:formatCode>
                <c:ptCount val="7"/>
                <c:pt idx="1">
                  <c:v>146</c:v>
                </c:pt>
                <c:pt idx="2">
                  <c:v>86</c:v>
                </c:pt>
                <c:pt idx="3">
                  <c:v>145</c:v>
                </c:pt>
                <c:pt idx="4">
                  <c:v>121</c:v>
                </c:pt>
                <c:pt idx="5">
                  <c:v>102</c:v>
                </c:pt>
                <c:pt idx="6">
                  <c:v>170</c:v>
                </c:pt>
              </c:numCache>
            </c:numRef>
          </c:val>
          <c:extLst>
            <c:ext xmlns:c16="http://schemas.microsoft.com/office/drawing/2014/chart" uri="{C3380CC4-5D6E-409C-BE32-E72D297353CC}">
              <c16:uniqueId val="{00000002-2FEC-7041-926C-D2F50B4975F6}"/>
            </c:ext>
          </c:extLst>
        </c:ser>
        <c:ser>
          <c:idx val="7"/>
          <c:order val="7"/>
          <c:tx>
            <c:strRef>
              <c:f>Foglio1!$I$62</c:f>
              <c:strCache>
                <c:ptCount val="1"/>
                <c:pt idx="0">
                  <c:v>MOLTO IMPORTANTE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Foglio1!$A$63:$A$69</c:f>
              <c:strCache>
                <c:ptCount val="7"/>
                <c:pt idx="1">
                  <c:v>PROFILO</c:v>
                </c:pt>
                <c:pt idx="2">
                  <c:v>AREE DI COMPETENZA</c:v>
                </c:pt>
                <c:pt idx="3">
                  <c:v>CURRICULUM</c:v>
                </c:pt>
                <c:pt idx="4">
                  <c:v>VIDEO DI PRESENTAZIONE</c:v>
                </c:pt>
                <c:pt idx="5">
                  <c:v>CONTATTI</c:v>
                </c:pt>
                <c:pt idx="6">
                  <c:v>ARTICOLI E PUBBLICAZIONI</c:v>
                </c:pt>
              </c:strCache>
            </c:strRef>
          </c:cat>
          <c:val>
            <c:numRef>
              <c:f>Foglio1!$I$63:$I$69</c:f>
              <c:numCache>
                <c:formatCode>General</c:formatCode>
                <c:ptCount val="7"/>
                <c:pt idx="1">
                  <c:v>172</c:v>
                </c:pt>
                <c:pt idx="2">
                  <c:v>265</c:v>
                </c:pt>
                <c:pt idx="3">
                  <c:v>176</c:v>
                </c:pt>
                <c:pt idx="4">
                  <c:v>54</c:v>
                </c:pt>
                <c:pt idx="5">
                  <c:v>212</c:v>
                </c:pt>
                <c:pt idx="6">
                  <c:v>95</c:v>
                </c:pt>
              </c:numCache>
            </c:numRef>
          </c:val>
          <c:extLst>
            <c:ext xmlns:c16="http://schemas.microsoft.com/office/drawing/2014/chart" uri="{C3380CC4-5D6E-409C-BE32-E72D297353CC}">
              <c16:uniqueId val="{00000003-2FEC-7041-926C-D2F50B4975F6}"/>
            </c:ext>
          </c:extLst>
        </c:ser>
        <c:dLbls>
          <c:showLegendKey val="0"/>
          <c:showVal val="1"/>
          <c:showCatName val="0"/>
          <c:showSerName val="0"/>
          <c:showPercent val="0"/>
          <c:showBubbleSize val="0"/>
        </c:dLbls>
        <c:gapWidth val="150"/>
        <c:overlap val="-25"/>
        <c:axId val="1562660623"/>
        <c:axId val="1562662303"/>
        <c:extLst>
          <c:ext xmlns:c15="http://schemas.microsoft.com/office/drawing/2012/chart" uri="{02D57815-91ED-43cb-92C2-25804820EDAC}">
            <c15:filteredBarSeries>
              <c15:ser>
                <c:idx val="1"/>
                <c:order val="1"/>
                <c:tx>
                  <c:strRef>
                    <c:extLst>
                      <c:ext uri="{02D57815-91ED-43cb-92C2-25804820EDAC}">
                        <c15:formulaRef>
                          <c15:sqref>Foglio1!$C$62</c15:sqref>
                        </c15:formulaRef>
                      </c:ext>
                    </c:extLst>
                    <c:strCache>
                      <c:ptCount val="1"/>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Foglio1!$A$63:$A$69</c15:sqref>
                        </c15:formulaRef>
                      </c:ext>
                    </c:extLst>
                    <c:strCache>
                      <c:ptCount val="7"/>
                      <c:pt idx="1">
                        <c:v>PROFILO</c:v>
                      </c:pt>
                      <c:pt idx="2">
                        <c:v>AREE DI COMPETENZA</c:v>
                      </c:pt>
                      <c:pt idx="3">
                        <c:v>CURRICULUM</c:v>
                      </c:pt>
                      <c:pt idx="4">
                        <c:v>VIDEO DI PRESENTAZIONE</c:v>
                      </c:pt>
                      <c:pt idx="5">
                        <c:v>CONTATTI</c:v>
                      </c:pt>
                      <c:pt idx="6">
                        <c:v>ARTICOLI E PUBBLICAZIONI</c:v>
                      </c:pt>
                    </c:strCache>
                  </c:strRef>
                </c:cat>
                <c:val>
                  <c:numRef>
                    <c:extLst>
                      <c:ext uri="{02D57815-91ED-43cb-92C2-25804820EDAC}">
                        <c15:formulaRef>
                          <c15:sqref>Foglio1!$C$63:$C$69</c15:sqref>
                        </c15:formulaRef>
                      </c:ext>
                    </c:extLst>
                    <c:numCache>
                      <c:formatCode>General</c:formatCode>
                      <c:ptCount val="7"/>
                    </c:numCache>
                  </c:numRef>
                </c:val>
                <c:extLst>
                  <c:ext xmlns:c16="http://schemas.microsoft.com/office/drawing/2014/chart" uri="{C3380CC4-5D6E-409C-BE32-E72D297353CC}">
                    <c16:uniqueId val="{00000004-2FEC-7041-926C-D2F50B4975F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Foglio1!$D$62</c15:sqref>
                        </c15:formulaRef>
                      </c:ext>
                    </c:extLst>
                    <c:strCache>
                      <c:ptCount val="1"/>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Foglio1!$A$63:$A$69</c15:sqref>
                        </c15:formulaRef>
                      </c:ext>
                    </c:extLst>
                    <c:strCache>
                      <c:ptCount val="7"/>
                      <c:pt idx="1">
                        <c:v>PROFILO</c:v>
                      </c:pt>
                      <c:pt idx="2">
                        <c:v>AREE DI COMPETENZA</c:v>
                      </c:pt>
                      <c:pt idx="3">
                        <c:v>CURRICULUM</c:v>
                      </c:pt>
                      <c:pt idx="4">
                        <c:v>VIDEO DI PRESENTAZIONE</c:v>
                      </c:pt>
                      <c:pt idx="5">
                        <c:v>CONTATTI</c:v>
                      </c:pt>
                      <c:pt idx="6">
                        <c:v>ARTICOLI E PUBBLICAZIONI</c:v>
                      </c:pt>
                    </c:strCache>
                  </c:strRef>
                </c:cat>
                <c:val>
                  <c:numRef>
                    <c:extLst xmlns:c15="http://schemas.microsoft.com/office/drawing/2012/chart">
                      <c:ext xmlns:c15="http://schemas.microsoft.com/office/drawing/2012/chart" uri="{02D57815-91ED-43cb-92C2-25804820EDAC}">
                        <c15:formulaRef>
                          <c15:sqref>Foglio1!$D$63:$D$69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5-2FEC-7041-926C-D2F50B4975F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Foglio1!$F$62</c15:sqref>
                        </c15:formulaRef>
                      </c:ext>
                    </c:extLst>
                    <c:strCache>
                      <c:ptCount val="1"/>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Foglio1!$A$63:$A$69</c15:sqref>
                        </c15:formulaRef>
                      </c:ext>
                    </c:extLst>
                    <c:strCache>
                      <c:ptCount val="7"/>
                      <c:pt idx="1">
                        <c:v>PROFILO</c:v>
                      </c:pt>
                      <c:pt idx="2">
                        <c:v>AREE DI COMPETENZA</c:v>
                      </c:pt>
                      <c:pt idx="3">
                        <c:v>CURRICULUM</c:v>
                      </c:pt>
                      <c:pt idx="4">
                        <c:v>VIDEO DI PRESENTAZIONE</c:v>
                      </c:pt>
                      <c:pt idx="5">
                        <c:v>CONTATTI</c:v>
                      </c:pt>
                      <c:pt idx="6">
                        <c:v>ARTICOLI E PUBBLICAZIONI</c:v>
                      </c:pt>
                    </c:strCache>
                  </c:strRef>
                </c:cat>
                <c:val>
                  <c:numRef>
                    <c:extLst xmlns:c15="http://schemas.microsoft.com/office/drawing/2012/chart">
                      <c:ext xmlns:c15="http://schemas.microsoft.com/office/drawing/2012/chart" uri="{02D57815-91ED-43cb-92C2-25804820EDAC}">
                        <c15:formulaRef>
                          <c15:sqref>Foglio1!$F$63:$F$69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6-2FEC-7041-926C-D2F50B4975F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Foglio1!$H$62</c15:sqref>
                        </c15:formulaRef>
                      </c:ext>
                    </c:extLst>
                    <c:strCache>
                      <c:ptCount val="1"/>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Foglio1!$A$63:$A$69</c15:sqref>
                        </c15:formulaRef>
                      </c:ext>
                    </c:extLst>
                    <c:strCache>
                      <c:ptCount val="7"/>
                      <c:pt idx="1">
                        <c:v>PROFILO</c:v>
                      </c:pt>
                      <c:pt idx="2">
                        <c:v>AREE DI COMPETENZA</c:v>
                      </c:pt>
                      <c:pt idx="3">
                        <c:v>CURRICULUM</c:v>
                      </c:pt>
                      <c:pt idx="4">
                        <c:v>VIDEO DI PRESENTAZIONE</c:v>
                      </c:pt>
                      <c:pt idx="5">
                        <c:v>CONTATTI</c:v>
                      </c:pt>
                      <c:pt idx="6">
                        <c:v>ARTICOLI E PUBBLICAZIONI</c:v>
                      </c:pt>
                    </c:strCache>
                  </c:strRef>
                </c:cat>
                <c:val>
                  <c:numRef>
                    <c:extLst xmlns:c15="http://schemas.microsoft.com/office/drawing/2012/chart">
                      <c:ext xmlns:c15="http://schemas.microsoft.com/office/drawing/2012/chart" uri="{02D57815-91ED-43cb-92C2-25804820EDAC}">
                        <c15:formulaRef>
                          <c15:sqref>Foglio1!$H$63:$H$69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7-2FEC-7041-926C-D2F50B4975F6}"/>
                  </c:ext>
                </c:extLst>
              </c15:ser>
            </c15:filteredBarSeries>
          </c:ext>
        </c:extLst>
      </c:barChart>
      <c:catAx>
        <c:axId val="1562660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562662303"/>
        <c:crosses val="autoZero"/>
        <c:auto val="1"/>
        <c:lblAlgn val="ctr"/>
        <c:lblOffset val="100"/>
        <c:noMultiLvlLbl val="0"/>
      </c:catAx>
      <c:valAx>
        <c:axId val="1562662303"/>
        <c:scaling>
          <c:orientation val="minMax"/>
        </c:scaling>
        <c:delete val="1"/>
        <c:axPos val="l"/>
        <c:numFmt formatCode="General" sourceLinked="1"/>
        <c:majorTickMark val="out"/>
        <c:minorTickMark val="none"/>
        <c:tickLblPos val="nextTo"/>
        <c:crossAx val="1562660623"/>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title pos="t" align="ctr" overlay="0">
      <cx:tx>
        <cx:txData>
          <cx:v>COME HAI CONOSCIUTO LO PSICOLOGO?</cx:v>
        </cx:txData>
      </cx:tx>
      <cx:txPr>
        <a:bodyPr spcFirstLastPara="1" vertOverflow="ellipsis" horzOverflow="overflow" wrap="square" lIns="0" tIns="0" rIns="0" bIns="0" anchor="ctr" anchorCtr="1"/>
        <a:lstStyle/>
        <a:p>
          <a:pPr algn="ctr" rtl="0">
            <a:defRPr/>
          </a:pPr>
          <a:r>
            <a:rPr lang="it-IT" sz="1400" b="0" i="0" u="none" strike="noStrike" baseline="0">
              <a:solidFill>
                <a:sysClr val="windowText" lastClr="000000">
                  <a:lumMod val="65000"/>
                  <a:lumOff val="35000"/>
                </a:sysClr>
              </a:solidFill>
              <a:latin typeface="Calibri" panose="020F0502020204030204"/>
            </a:rPr>
            <a:t>COME HAI CONOSCIUTO LO PSICOLOGO?</a:t>
          </a:r>
        </a:p>
      </cx:txPr>
    </cx:title>
    <cx:plotArea>
      <cx:plotAreaRegion>
        <cx:series layoutId="funnel" uniqueId="{5D9865E3-59D5-1F40-A5ED-54646E163220}">
          <cx:dataLabels>
            <cx:visibility seriesName="0" categoryName="0" value="1"/>
          </cx:dataLabels>
          <cx:dataId val="0"/>
        </cx:series>
      </cx:plotAreaRegion>
      <cx:axis id="0">
        <cx:catScaling gapWidth="0.0599999987"/>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image" Target="../media/image1.jpeg"/><Relationship Id="rId3" Type="http://schemas.openxmlformats.org/officeDocument/2006/relationships/chart" Target="../charts/chart3.xml"/><Relationship Id="rId7" Type="http://schemas.microsoft.com/office/2014/relationships/chartEx" Target="../charts/chartEx1.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 Id="rId1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88900</xdr:rowOff>
    </xdr:from>
    <xdr:to>
      <xdr:col>5</xdr:col>
      <xdr:colOff>444500</xdr:colOff>
      <xdr:row>17</xdr:row>
      <xdr:rowOff>25400</xdr:rowOff>
    </xdr:to>
    <xdr:graphicFrame macro="">
      <xdr:nvGraphicFramePr>
        <xdr:cNvPr id="2" name="Grafico 1">
          <a:extLst>
            <a:ext uri="{FF2B5EF4-FFF2-40B4-BE49-F238E27FC236}">
              <a16:creationId xmlns:a16="http://schemas.microsoft.com/office/drawing/2014/main" id="{BCC00EF5-A40D-9E4A-BDB7-890FD28490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0</xdr:rowOff>
    </xdr:from>
    <xdr:to>
      <xdr:col>5</xdr:col>
      <xdr:colOff>444500</xdr:colOff>
      <xdr:row>38</xdr:row>
      <xdr:rowOff>101600</xdr:rowOff>
    </xdr:to>
    <xdr:graphicFrame macro="">
      <xdr:nvGraphicFramePr>
        <xdr:cNvPr id="3" name="Grafico 2">
          <a:extLst>
            <a:ext uri="{FF2B5EF4-FFF2-40B4-BE49-F238E27FC236}">
              <a16:creationId xmlns:a16="http://schemas.microsoft.com/office/drawing/2014/main" id="{8842990B-72A0-804C-B43B-3CB3FD96EE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571500</xdr:colOff>
      <xdr:row>0</xdr:row>
      <xdr:rowOff>88900</xdr:rowOff>
    </xdr:from>
    <xdr:to>
      <xdr:col>12</xdr:col>
      <xdr:colOff>190500</xdr:colOff>
      <xdr:row>17</xdr:row>
      <xdr:rowOff>25400</xdr:rowOff>
    </xdr:to>
    <xdr:graphicFrame macro="">
      <xdr:nvGraphicFramePr>
        <xdr:cNvPr id="4" name="Grafico 3">
          <a:extLst>
            <a:ext uri="{FF2B5EF4-FFF2-40B4-BE49-F238E27FC236}">
              <a16:creationId xmlns:a16="http://schemas.microsoft.com/office/drawing/2014/main" id="{56EFD783-019A-424C-82E5-C6CD638924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406400</xdr:colOff>
      <xdr:row>22</xdr:row>
      <xdr:rowOff>25400</xdr:rowOff>
    </xdr:from>
    <xdr:to>
      <xdr:col>12</xdr:col>
      <xdr:colOff>25400</xdr:colOff>
      <xdr:row>38</xdr:row>
      <xdr:rowOff>127000</xdr:rowOff>
    </xdr:to>
    <xdr:graphicFrame macro="">
      <xdr:nvGraphicFramePr>
        <xdr:cNvPr id="5" name="Grafico 4">
          <a:extLst>
            <a:ext uri="{FF2B5EF4-FFF2-40B4-BE49-F238E27FC236}">
              <a16:creationId xmlns:a16="http://schemas.microsoft.com/office/drawing/2014/main" id="{74648DBA-1318-9C41-9312-9E7D0F3539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203200</xdr:colOff>
      <xdr:row>42</xdr:row>
      <xdr:rowOff>25400</xdr:rowOff>
    </xdr:from>
    <xdr:to>
      <xdr:col>5</xdr:col>
      <xdr:colOff>647700</xdr:colOff>
      <xdr:row>58</xdr:row>
      <xdr:rowOff>127000</xdr:rowOff>
    </xdr:to>
    <xdr:graphicFrame macro="">
      <xdr:nvGraphicFramePr>
        <xdr:cNvPr id="6" name="Grafico 5">
          <a:extLst>
            <a:ext uri="{FF2B5EF4-FFF2-40B4-BE49-F238E27FC236}">
              <a16:creationId xmlns:a16="http://schemas.microsoft.com/office/drawing/2014/main" id="{2992352A-2179-A14B-916C-1866580791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673100</xdr:colOff>
      <xdr:row>41</xdr:row>
      <xdr:rowOff>152400</xdr:rowOff>
    </xdr:from>
    <xdr:to>
      <xdr:col>12</xdr:col>
      <xdr:colOff>292100</xdr:colOff>
      <xdr:row>58</xdr:row>
      <xdr:rowOff>88900</xdr:rowOff>
    </xdr:to>
    <xdr:graphicFrame macro="">
      <xdr:nvGraphicFramePr>
        <xdr:cNvPr id="7" name="Grafico 6">
          <a:extLst>
            <a:ext uri="{FF2B5EF4-FFF2-40B4-BE49-F238E27FC236}">
              <a16:creationId xmlns:a16="http://schemas.microsoft.com/office/drawing/2014/main" id="{E26CF7F5-F03B-824C-8DE7-5E8E32EEE2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62</xdr:row>
      <xdr:rowOff>12700</xdr:rowOff>
    </xdr:from>
    <xdr:to>
      <xdr:col>5</xdr:col>
      <xdr:colOff>749300</xdr:colOff>
      <xdr:row>78</xdr:row>
      <xdr:rowOff>114300</xdr:rowOff>
    </xdr:to>
    <mc:AlternateContent xmlns:mc="http://schemas.openxmlformats.org/markup-compatibility/2006">
      <mc:Choice xmlns:cx2="http://schemas.microsoft.com/office/drawing/2015/10/21/chartex" Requires="cx2">
        <xdr:graphicFrame macro="">
          <xdr:nvGraphicFramePr>
            <xdr:cNvPr id="8" name="Grafico 7">
              <a:extLst>
                <a:ext uri="{FF2B5EF4-FFF2-40B4-BE49-F238E27FC236}">
                  <a16:creationId xmlns:a16="http://schemas.microsoft.com/office/drawing/2014/main" id="{2C610E88-BAC1-0247-81CD-25544F05C31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7"/>
            </a:graphicData>
          </a:graphic>
        </xdr:graphicFrame>
      </mc:Choice>
      <mc:Fallback>
        <xdr:sp macro="" textlink="">
          <xdr:nvSpPr>
            <xdr:cNvPr id="0" name=""/>
            <xdr:cNvSpPr>
              <a:spLocks noTextEdit="1"/>
            </xdr:cNvSpPr>
          </xdr:nvSpPr>
          <xdr:spPr>
            <a:xfrm>
              <a:off x="304800" y="10248900"/>
              <a:ext cx="4572000" cy="2743200"/>
            </a:xfrm>
            <a:prstGeom prst="rect">
              <a:avLst/>
            </a:prstGeom>
            <a:solidFill>
              <a:prstClr val="white"/>
            </a:solidFill>
            <a:ln w="1">
              <a:solidFill>
                <a:prstClr val="green"/>
              </a:solidFill>
            </a:ln>
          </xdr:spPr>
          <xdr:txBody>
            <a:bodyPr vertOverflow="clip" horzOverflow="clip"/>
            <a:lstStyle/>
            <a:p>
              <a:r>
                <a:rPr lang="it-IT" sz="1100"/>
                <a:t>Il grafico non è disponibile in questa versione di Excel.
Se si modifica questa forma o si salva la cartella di lavoro in un formato di file diverso, il grafico verrà danneggiato in modo permanente.</a:t>
              </a:r>
            </a:p>
          </xdr:txBody>
        </xdr:sp>
      </mc:Fallback>
    </mc:AlternateContent>
    <xdr:clientData/>
  </xdr:twoCellAnchor>
  <xdr:twoCellAnchor>
    <xdr:from>
      <xdr:col>7</xdr:col>
      <xdr:colOff>25400</xdr:colOff>
      <xdr:row>62</xdr:row>
      <xdr:rowOff>0</xdr:rowOff>
    </xdr:from>
    <xdr:to>
      <xdr:col>12</xdr:col>
      <xdr:colOff>469900</xdr:colOff>
      <xdr:row>78</xdr:row>
      <xdr:rowOff>101600</xdr:rowOff>
    </xdr:to>
    <xdr:graphicFrame macro="">
      <xdr:nvGraphicFramePr>
        <xdr:cNvPr id="9" name="Grafico 8">
          <a:extLst>
            <a:ext uri="{FF2B5EF4-FFF2-40B4-BE49-F238E27FC236}">
              <a16:creationId xmlns:a16="http://schemas.microsoft.com/office/drawing/2014/main" id="{7684081D-12AF-F84D-BE28-1D85545A9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190500</xdr:colOff>
      <xdr:row>81</xdr:row>
      <xdr:rowOff>63500</xdr:rowOff>
    </xdr:from>
    <xdr:to>
      <xdr:col>5</xdr:col>
      <xdr:colOff>635000</xdr:colOff>
      <xdr:row>98</xdr:row>
      <xdr:rowOff>0</xdr:rowOff>
    </xdr:to>
    <xdr:graphicFrame macro="">
      <xdr:nvGraphicFramePr>
        <xdr:cNvPr id="10" name="Grafico 9">
          <a:extLst>
            <a:ext uri="{FF2B5EF4-FFF2-40B4-BE49-F238E27FC236}">
              <a16:creationId xmlns:a16="http://schemas.microsoft.com/office/drawing/2014/main" id="{66C95B06-F7DA-C24A-84E8-579CA9B185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444500</xdr:colOff>
      <xdr:row>81</xdr:row>
      <xdr:rowOff>0</xdr:rowOff>
    </xdr:from>
    <xdr:to>
      <xdr:col>14</xdr:col>
      <xdr:colOff>444500</xdr:colOff>
      <xdr:row>100</xdr:row>
      <xdr:rowOff>101600</xdr:rowOff>
    </xdr:to>
    <xdr:graphicFrame macro="">
      <xdr:nvGraphicFramePr>
        <xdr:cNvPr id="11" name="Grafico 10">
          <a:extLst>
            <a:ext uri="{FF2B5EF4-FFF2-40B4-BE49-F238E27FC236}">
              <a16:creationId xmlns:a16="http://schemas.microsoft.com/office/drawing/2014/main" id="{7C65543E-1104-6B44-858F-BF95E02C1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76200</xdr:colOff>
      <xdr:row>128</xdr:row>
      <xdr:rowOff>152400</xdr:rowOff>
    </xdr:from>
    <xdr:to>
      <xdr:col>9</xdr:col>
      <xdr:colOff>520700</xdr:colOff>
      <xdr:row>145</xdr:row>
      <xdr:rowOff>88900</xdr:rowOff>
    </xdr:to>
    <xdr:graphicFrame macro="">
      <xdr:nvGraphicFramePr>
        <xdr:cNvPr id="13" name="Grafico 12">
          <a:extLst>
            <a:ext uri="{FF2B5EF4-FFF2-40B4-BE49-F238E27FC236}">
              <a16:creationId xmlns:a16="http://schemas.microsoft.com/office/drawing/2014/main" id="{671FC88F-DEB7-4044-9990-E30F68A6A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558800</xdr:colOff>
      <xdr:row>104</xdr:row>
      <xdr:rowOff>139700</xdr:rowOff>
    </xdr:from>
    <xdr:to>
      <xdr:col>11</xdr:col>
      <xdr:colOff>88900</xdr:colOff>
      <xdr:row>121</xdr:row>
      <xdr:rowOff>76200</xdr:rowOff>
    </xdr:to>
    <xdr:graphicFrame macro="">
      <xdr:nvGraphicFramePr>
        <xdr:cNvPr id="14" name="Grafico 13">
          <a:extLst>
            <a:ext uri="{FF2B5EF4-FFF2-40B4-BE49-F238E27FC236}">
              <a16:creationId xmlns:a16="http://schemas.microsoft.com/office/drawing/2014/main" id="{D0EF48E6-F270-8C4F-BF39-E962E4501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0</xdr:col>
      <xdr:colOff>368300</xdr:colOff>
      <xdr:row>149</xdr:row>
      <xdr:rowOff>117442</xdr:rowOff>
    </xdr:from>
    <xdr:to>
      <xdr:col>6</xdr:col>
      <xdr:colOff>469900</xdr:colOff>
      <xdr:row>176</xdr:row>
      <xdr:rowOff>76199</xdr:rowOff>
    </xdr:to>
    <xdr:pic>
      <xdr:nvPicPr>
        <xdr:cNvPr id="20" name="Immagine 19" descr="Opzione 1&#10;">
          <a:extLst>
            <a:ext uri="{FF2B5EF4-FFF2-40B4-BE49-F238E27FC236}">
              <a16:creationId xmlns:a16="http://schemas.microsoft.com/office/drawing/2014/main" id="{CC0083EF-08EA-464C-BA0B-98BF76D1717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68300" y="24717342"/>
          <a:ext cx="5054600" cy="4416457"/>
        </a:xfrm>
        <a:prstGeom prst="rect">
          <a:avLst/>
        </a:prstGeom>
      </xdr:spPr>
    </xdr:pic>
    <xdr:clientData/>
  </xdr:twoCellAnchor>
  <xdr:twoCellAnchor>
    <xdr:from>
      <xdr:col>0</xdr:col>
      <xdr:colOff>393700</xdr:colOff>
      <xdr:row>147</xdr:row>
      <xdr:rowOff>139700</xdr:rowOff>
    </xdr:from>
    <xdr:to>
      <xdr:col>5</xdr:col>
      <xdr:colOff>12700</xdr:colOff>
      <xdr:row>149</xdr:row>
      <xdr:rowOff>76200</xdr:rowOff>
    </xdr:to>
    <xdr:sp macro="" textlink="">
      <xdr:nvSpPr>
        <xdr:cNvPr id="21" name="CasellaDiTesto 20">
          <a:extLst>
            <a:ext uri="{FF2B5EF4-FFF2-40B4-BE49-F238E27FC236}">
              <a16:creationId xmlns:a16="http://schemas.microsoft.com/office/drawing/2014/main" id="{5EA669D8-718E-844F-9A8F-67C0569D6504}"/>
            </a:ext>
          </a:extLst>
        </xdr:cNvPr>
        <xdr:cNvSpPr txBox="1"/>
      </xdr:nvSpPr>
      <xdr:spPr>
        <a:xfrm>
          <a:off x="393700" y="24409400"/>
          <a:ext cx="3746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600"/>
            <a:t>Opzione Home 1</a:t>
          </a:r>
        </a:p>
        <a:p>
          <a:endParaRPr lang="it-IT" sz="1100"/>
        </a:p>
      </xdr:txBody>
    </xdr:sp>
    <xdr:clientData/>
  </xdr:twoCellAnchor>
  <xdr:twoCellAnchor editAs="oneCell">
    <xdr:from>
      <xdr:col>8</xdr:col>
      <xdr:colOff>114300</xdr:colOff>
      <xdr:row>147</xdr:row>
      <xdr:rowOff>78598</xdr:rowOff>
    </xdr:from>
    <xdr:to>
      <xdr:col>13</xdr:col>
      <xdr:colOff>596900</xdr:colOff>
      <xdr:row>179</xdr:row>
      <xdr:rowOff>139699</xdr:rowOff>
    </xdr:to>
    <xdr:pic>
      <xdr:nvPicPr>
        <xdr:cNvPr id="23" name="Immagine 22">
          <a:extLst>
            <a:ext uri="{FF2B5EF4-FFF2-40B4-BE49-F238E27FC236}">
              <a16:creationId xmlns:a16="http://schemas.microsoft.com/office/drawing/2014/main" id="{ABD2F71F-4408-1847-866B-4004E8DC9D1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6718300" y="24348298"/>
          <a:ext cx="4610100" cy="5344301"/>
        </a:xfrm>
        <a:prstGeom prst="rect">
          <a:avLst/>
        </a:prstGeom>
      </xdr:spPr>
    </xdr:pic>
    <xdr:clientData/>
  </xdr:twoCellAnchor>
  <xdr:twoCellAnchor>
    <xdr:from>
      <xdr:col>8</xdr:col>
      <xdr:colOff>127000</xdr:colOff>
      <xdr:row>145</xdr:row>
      <xdr:rowOff>101600</xdr:rowOff>
    </xdr:from>
    <xdr:to>
      <xdr:col>13</xdr:col>
      <xdr:colOff>584200</xdr:colOff>
      <xdr:row>147</xdr:row>
      <xdr:rowOff>88900</xdr:rowOff>
    </xdr:to>
    <xdr:sp macro="" textlink="">
      <xdr:nvSpPr>
        <xdr:cNvPr id="24" name="CasellaDiTesto 23">
          <a:extLst>
            <a:ext uri="{FF2B5EF4-FFF2-40B4-BE49-F238E27FC236}">
              <a16:creationId xmlns:a16="http://schemas.microsoft.com/office/drawing/2014/main" id="{207E2CCA-4D82-F742-92B3-C364B151BE27}"/>
            </a:ext>
          </a:extLst>
        </xdr:cNvPr>
        <xdr:cNvSpPr txBox="1"/>
      </xdr:nvSpPr>
      <xdr:spPr>
        <a:xfrm>
          <a:off x="6731000" y="24041100"/>
          <a:ext cx="45847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600"/>
            <a:t>Opzione Home 2</a:t>
          </a:r>
        </a:p>
        <a:p>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377"/>
  <sheetViews>
    <sheetView topLeftCell="C1" workbookViewId="0">
      <pane ySplit="1" topLeftCell="A2" activePane="bottomLeft" state="frozen"/>
      <selection pane="bottomLeft" activeCell="R380" sqref="R380"/>
    </sheetView>
  </sheetViews>
  <sheetFormatPr baseColWidth="10" defaultColWidth="14.5" defaultRowHeight="15.75" customHeight="1" x14ac:dyDescent="0.15"/>
  <cols>
    <col min="1" max="16" width="21.5" customWidth="1"/>
    <col min="17" max="17" width="54.83203125" customWidth="1"/>
    <col min="19" max="19" width="140.6640625" customWidth="1"/>
    <col min="20" max="25" width="21.5" customWidth="1"/>
  </cols>
  <sheetData>
    <row r="1" spans="1:20" ht="15.75" customHeight="1" x14ac:dyDescent="0.15">
      <c r="A1" t="s">
        <v>0</v>
      </c>
      <c r="B1" t="s">
        <v>1</v>
      </c>
      <c r="C1" t="s">
        <v>2</v>
      </c>
      <c r="D1" t="s">
        <v>3</v>
      </c>
      <c r="E1" s="1" t="s">
        <v>4</v>
      </c>
      <c r="F1" s="1" t="s">
        <v>5</v>
      </c>
      <c r="G1" s="4" t="s">
        <v>6</v>
      </c>
      <c r="H1" t="s">
        <v>7</v>
      </c>
      <c r="I1" t="s">
        <v>8</v>
      </c>
      <c r="J1" t="s">
        <v>9</v>
      </c>
      <c r="K1" t="s">
        <v>10</v>
      </c>
      <c r="L1" t="s">
        <v>11</v>
      </c>
      <c r="M1" t="s">
        <v>12</v>
      </c>
      <c r="N1" t="s">
        <v>13</v>
      </c>
      <c r="O1" t="s">
        <v>14</v>
      </c>
      <c r="P1" s="1" t="s">
        <v>15</v>
      </c>
      <c r="Q1" s="1" t="s">
        <v>16</v>
      </c>
      <c r="R1" s="4" t="s">
        <v>440</v>
      </c>
      <c r="S1" s="1" t="s">
        <v>17</v>
      </c>
      <c r="T1" s="1" t="s">
        <v>18</v>
      </c>
    </row>
    <row r="2" spans="1:20" ht="15.75" customHeight="1" x14ac:dyDescent="0.15">
      <c r="A2" s="2">
        <v>43478.502471134256</v>
      </c>
      <c r="B2" s="1" t="s">
        <v>19</v>
      </c>
      <c r="C2" s="1" t="s">
        <v>20</v>
      </c>
      <c r="D2" s="1" t="s">
        <v>21</v>
      </c>
      <c r="E2" s="1" t="s">
        <v>22</v>
      </c>
      <c r="F2" s="1" t="s">
        <v>23</v>
      </c>
      <c r="G2" s="1" t="s">
        <v>24</v>
      </c>
      <c r="H2" s="1" t="s">
        <v>25</v>
      </c>
      <c r="I2" s="1" t="s">
        <v>26</v>
      </c>
      <c r="J2" s="1" t="s">
        <v>27</v>
      </c>
      <c r="K2" s="1" t="s">
        <v>27</v>
      </c>
      <c r="L2" s="1" t="s">
        <v>28</v>
      </c>
      <c r="M2" s="1" t="s">
        <v>27</v>
      </c>
      <c r="N2" s="1" t="s">
        <v>27</v>
      </c>
      <c r="O2" s="1" t="s">
        <v>28</v>
      </c>
      <c r="P2" s="1" t="s">
        <v>121</v>
      </c>
      <c r="Q2" s="1" t="s">
        <v>29</v>
      </c>
      <c r="T2" s="3"/>
    </row>
    <row r="3" spans="1:20" ht="15.75" customHeight="1" x14ac:dyDescent="0.15">
      <c r="A3" s="2">
        <v>43478.511433715277</v>
      </c>
      <c r="B3" s="1" t="s">
        <v>19</v>
      </c>
      <c r="C3" s="1" t="s">
        <v>20</v>
      </c>
      <c r="D3" s="1" t="s">
        <v>21</v>
      </c>
      <c r="E3" s="1" t="s">
        <v>22</v>
      </c>
      <c r="F3" s="1" t="s">
        <v>23</v>
      </c>
      <c r="G3" s="1" t="s">
        <v>24</v>
      </c>
      <c r="H3" s="1" t="s">
        <v>25</v>
      </c>
      <c r="I3" s="1" t="s">
        <v>26</v>
      </c>
      <c r="J3" s="1" t="s">
        <v>27</v>
      </c>
      <c r="K3" s="1" t="s">
        <v>28</v>
      </c>
      <c r="L3" s="1" t="s">
        <v>27</v>
      </c>
      <c r="M3" s="1" t="s">
        <v>28</v>
      </c>
      <c r="N3" s="1" t="s">
        <v>27</v>
      </c>
      <c r="O3" s="1" t="s">
        <v>28</v>
      </c>
      <c r="P3" s="3" t="s">
        <v>121</v>
      </c>
      <c r="Q3" s="1" t="s">
        <v>29</v>
      </c>
      <c r="T3" s="3"/>
    </row>
    <row r="4" spans="1:20" ht="15.75" customHeight="1" x14ac:dyDescent="0.15">
      <c r="A4" s="2">
        <v>43478.512030115744</v>
      </c>
      <c r="B4" s="1" t="s">
        <v>19</v>
      </c>
      <c r="C4" s="1" t="s">
        <v>30</v>
      </c>
      <c r="D4" s="1" t="s">
        <v>31</v>
      </c>
      <c r="E4" s="1" t="s">
        <v>32</v>
      </c>
      <c r="F4" s="1" t="s">
        <v>33</v>
      </c>
      <c r="G4" s="1" t="s">
        <v>34</v>
      </c>
      <c r="H4" s="1" t="s">
        <v>25</v>
      </c>
      <c r="I4" s="1" t="s">
        <v>35</v>
      </c>
      <c r="J4" s="1" t="s">
        <v>28</v>
      </c>
      <c r="K4" s="1" t="s">
        <v>27</v>
      </c>
      <c r="L4" s="1" t="s">
        <v>27</v>
      </c>
      <c r="M4" s="1" t="s">
        <v>28</v>
      </c>
      <c r="N4" s="1" t="s">
        <v>28</v>
      </c>
      <c r="O4" s="1" t="s">
        <v>27</v>
      </c>
      <c r="P4" s="3" t="s">
        <v>121</v>
      </c>
      <c r="Q4" s="1" t="s">
        <v>29</v>
      </c>
      <c r="T4" s="3"/>
    </row>
    <row r="5" spans="1:20" ht="15.75" customHeight="1" x14ac:dyDescent="0.15">
      <c r="A5" s="2">
        <v>43478.5133866088</v>
      </c>
      <c r="B5" s="1" t="s">
        <v>19</v>
      </c>
      <c r="C5" s="1" t="s">
        <v>30</v>
      </c>
      <c r="D5" s="1" t="s">
        <v>31</v>
      </c>
      <c r="E5" s="1" t="s">
        <v>32</v>
      </c>
      <c r="G5" s="1" t="s">
        <v>24</v>
      </c>
      <c r="H5" s="1" t="s">
        <v>36</v>
      </c>
      <c r="I5" s="1" t="s">
        <v>26</v>
      </c>
      <c r="J5" s="1" t="s">
        <v>37</v>
      </c>
      <c r="K5" s="1" t="s">
        <v>37</v>
      </c>
      <c r="L5" s="1" t="s">
        <v>38</v>
      </c>
      <c r="M5" s="1" t="s">
        <v>37</v>
      </c>
      <c r="N5" s="1" t="s">
        <v>38</v>
      </c>
      <c r="O5" s="1" t="s">
        <v>38</v>
      </c>
      <c r="P5" s="3" t="s">
        <v>121</v>
      </c>
      <c r="Q5" s="1" t="s">
        <v>39</v>
      </c>
      <c r="R5">
        <v>2</v>
      </c>
      <c r="T5" s="3"/>
    </row>
    <row r="6" spans="1:20" ht="15.75" customHeight="1" x14ac:dyDescent="0.15">
      <c r="A6" s="2">
        <v>43478.518029317129</v>
      </c>
      <c r="B6" s="1" t="s">
        <v>19</v>
      </c>
      <c r="C6" s="1" t="s">
        <v>30</v>
      </c>
      <c r="D6" s="1" t="s">
        <v>31</v>
      </c>
      <c r="E6" s="1" t="s">
        <v>32</v>
      </c>
      <c r="G6" s="1" t="s">
        <v>32</v>
      </c>
      <c r="H6" s="1" t="s">
        <v>36</v>
      </c>
      <c r="I6" s="1" t="s">
        <v>26</v>
      </c>
      <c r="J6" s="1" t="s">
        <v>38</v>
      </c>
      <c r="K6" s="1" t="s">
        <v>38</v>
      </c>
      <c r="L6" s="1" t="s">
        <v>38</v>
      </c>
      <c r="M6" s="1" t="s">
        <v>27</v>
      </c>
      <c r="N6" s="1" t="s">
        <v>27</v>
      </c>
      <c r="O6" s="1" t="s">
        <v>38</v>
      </c>
      <c r="P6" s="3" t="s">
        <v>121</v>
      </c>
      <c r="Q6" s="1" t="s">
        <v>40</v>
      </c>
      <c r="R6">
        <v>1</v>
      </c>
      <c r="T6" s="3"/>
    </row>
    <row r="7" spans="1:20" ht="15.75" customHeight="1" x14ac:dyDescent="0.15">
      <c r="A7" s="2">
        <v>43478.51880244213</v>
      </c>
      <c r="B7" s="1" t="s">
        <v>19</v>
      </c>
      <c r="C7" s="1" t="s">
        <v>30</v>
      </c>
      <c r="D7" s="1" t="s">
        <v>31</v>
      </c>
      <c r="E7" s="1" t="s">
        <v>32</v>
      </c>
      <c r="G7" s="1" t="s">
        <v>24</v>
      </c>
      <c r="H7" s="1" t="s">
        <v>36</v>
      </c>
      <c r="I7" s="1" t="s">
        <v>26</v>
      </c>
      <c r="J7" s="1" t="s">
        <v>38</v>
      </c>
      <c r="K7" s="1" t="s">
        <v>38</v>
      </c>
      <c r="L7" s="1" t="s">
        <v>38</v>
      </c>
      <c r="M7" s="1" t="s">
        <v>38</v>
      </c>
      <c r="N7" s="1" t="s">
        <v>27</v>
      </c>
      <c r="O7" s="1" t="s">
        <v>38</v>
      </c>
      <c r="P7" s="3" t="s">
        <v>121</v>
      </c>
      <c r="Q7" s="1" t="s">
        <v>40</v>
      </c>
      <c r="R7">
        <v>1</v>
      </c>
      <c r="T7" s="3"/>
    </row>
    <row r="8" spans="1:20" ht="15.75" customHeight="1" x14ac:dyDescent="0.15">
      <c r="A8" s="2">
        <v>43478.521056018522</v>
      </c>
      <c r="B8" s="1" t="s">
        <v>19</v>
      </c>
      <c r="C8" s="1" t="s">
        <v>30</v>
      </c>
      <c r="D8" s="1" t="s">
        <v>31</v>
      </c>
      <c r="E8" s="1" t="s">
        <v>32</v>
      </c>
      <c r="G8" s="1" t="s">
        <v>24</v>
      </c>
      <c r="H8" s="1" t="s">
        <v>25</v>
      </c>
      <c r="I8" s="1" t="s">
        <v>41</v>
      </c>
      <c r="J8" s="1" t="s">
        <v>37</v>
      </c>
      <c r="K8" s="1" t="s">
        <v>37</v>
      </c>
      <c r="L8" s="1" t="s">
        <v>38</v>
      </c>
      <c r="M8" s="1" t="s">
        <v>38</v>
      </c>
      <c r="N8" s="1" t="s">
        <v>37</v>
      </c>
      <c r="O8" s="1" t="s">
        <v>37</v>
      </c>
      <c r="P8" s="1" t="s">
        <v>125</v>
      </c>
      <c r="Q8" s="1" t="s">
        <v>42</v>
      </c>
      <c r="R8">
        <v>2</v>
      </c>
      <c r="T8" s="3"/>
    </row>
    <row r="9" spans="1:20" ht="15.75" customHeight="1" x14ac:dyDescent="0.15">
      <c r="A9" s="2">
        <v>43478.521994143521</v>
      </c>
      <c r="B9" s="1" t="s">
        <v>19</v>
      </c>
      <c r="C9" s="1" t="s">
        <v>43</v>
      </c>
      <c r="D9" s="1" t="s">
        <v>21</v>
      </c>
      <c r="E9" s="1" t="s">
        <v>32</v>
      </c>
      <c r="G9" s="1" t="s">
        <v>34</v>
      </c>
      <c r="H9" s="1" t="s">
        <v>44</v>
      </c>
      <c r="I9" s="1" t="s">
        <v>41</v>
      </c>
      <c r="J9" s="1" t="s">
        <v>38</v>
      </c>
      <c r="K9" s="1" t="s">
        <v>37</v>
      </c>
      <c r="L9" s="1" t="s">
        <v>37</v>
      </c>
      <c r="M9" s="1" t="s">
        <v>27</v>
      </c>
      <c r="N9" s="1" t="s">
        <v>37</v>
      </c>
      <c r="O9" s="1" t="s">
        <v>27</v>
      </c>
      <c r="P9" s="3" t="s">
        <v>121</v>
      </c>
      <c r="Q9" s="1" t="s">
        <v>45</v>
      </c>
      <c r="R9">
        <v>1</v>
      </c>
      <c r="T9" s="3"/>
    </row>
    <row r="10" spans="1:20" ht="15.75" customHeight="1" x14ac:dyDescent="0.15">
      <c r="A10" s="2">
        <v>43478.523069456016</v>
      </c>
      <c r="B10" s="1" t="s">
        <v>19</v>
      </c>
      <c r="C10" s="1" t="s">
        <v>30</v>
      </c>
      <c r="D10" s="1" t="s">
        <v>31</v>
      </c>
      <c r="E10" s="1" t="s">
        <v>32</v>
      </c>
      <c r="G10" s="1" t="s">
        <v>24</v>
      </c>
      <c r="H10" s="1" t="s">
        <v>36</v>
      </c>
      <c r="I10" s="1" t="s">
        <v>26</v>
      </c>
      <c r="J10" s="1" t="s">
        <v>38</v>
      </c>
      <c r="K10" s="1" t="s">
        <v>37</v>
      </c>
      <c r="L10" s="1" t="s">
        <v>37</v>
      </c>
      <c r="M10" s="1" t="s">
        <v>37</v>
      </c>
      <c r="N10" s="1" t="s">
        <v>38</v>
      </c>
      <c r="O10" s="1" t="s">
        <v>38</v>
      </c>
      <c r="P10" s="3" t="s">
        <v>125</v>
      </c>
      <c r="Q10" s="1" t="s">
        <v>46</v>
      </c>
      <c r="R10">
        <v>1</v>
      </c>
      <c r="T10" s="3"/>
    </row>
    <row r="11" spans="1:20" ht="15.75" customHeight="1" x14ac:dyDescent="0.15">
      <c r="A11" s="2">
        <v>43478.523712650465</v>
      </c>
      <c r="B11" s="1" t="s">
        <v>19</v>
      </c>
      <c r="C11" s="1" t="s">
        <v>30</v>
      </c>
      <c r="D11" s="1" t="s">
        <v>31</v>
      </c>
      <c r="E11" s="1" t="s">
        <v>22</v>
      </c>
      <c r="F11" s="1" t="s">
        <v>47</v>
      </c>
      <c r="G11" s="1" t="s">
        <v>24</v>
      </c>
      <c r="H11" s="1" t="s">
        <v>25</v>
      </c>
      <c r="I11" s="1" t="s">
        <v>26</v>
      </c>
      <c r="J11" s="1" t="s">
        <v>38</v>
      </c>
      <c r="K11" s="1" t="s">
        <v>37</v>
      </c>
      <c r="L11" s="1" t="s">
        <v>37</v>
      </c>
      <c r="M11" s="1" t="s">
        <v>28</v>
      </c>
      <c r="N11" s="1" t="s">
        <v>37</v>
      </c>
      <c r="O11" s="1" t="s">
        <v>37</v>
      </c>
      <c r="P11" s="3" t="s">
        <v>125</v>
      </c>
      <c r="Q11" s="1" t="s">
        <v>48</v>
      </c>
      <c r="R11">
        <v>1</v>
      </c>
      <c r="T11" s="3"/>
    </row>
    <row r="12" spans="1:20" ht="15.75" customHeight="1" x14ac:dyDescent="0.15">
      <c r="A12" s="2">
        <v>43478.524248449074</v>
      </c>
      <c r="B12" s="1" t="s">
        <v>19</v>
      </c>
      <c r="C12" s="1" t="s">
        <v>30</v>
      </c>
      <c r="D12" s="1" t="s">
        <v>31</v>
      </c>
      <c r="E12" s="1" t="s">
        <v>22</v>
      </c>
      <c r="F12" s="1" t="s">
        <v>47</v>
      </c>
      <c r="G12" s="1" t="s">
        <v>24</v>
      </c>
      <c r="H12" s="1" t="s">
        <v>25</v>
      </c>
      <c r="I12" s="1" t="s">
        <v>26</v>
      </c>
      <c r="J12" s="1" t="s">
        <v>28</v>
      </c>
      <c r="K12" s="1" t="s">
        <v>27</v>
      </c>
      <c r="L12" s="1" t="s">
        <v>28</v>
      </c>
      <c r="M12" s="1" t="s">
        <v>27</v>
      </c>
      <c r="N12" s="1" t="s">
        <v>27</v>
      </c>
      <c r="O12" s="1" t="s">
        <v>28</v>
      </c>
      <c r="P12" s="3" t="s">
        <v>121</v>
      </c>
      <c r="Q12" s="1" t="s">
        <v>29</v>
      </c>
      <c r="T12" s="3"/>
    </row>
    <row r="13" spans="1:20" ht="15.75" customHeight="1" x14ac:dyDescent="0.15">
      <c r="A13" s="2">
        <v>43478.526053703703</v>
      </c>
      <c r="B13" s="1" t="s">
        <v>19</v>
      </c>
      <c r="C13" s="1" t="s">
        <v>30</v>
      </c>
      <c r="D13" s="1" t="s">
        <v>31</v>
      </c>
      <c r="E13" s="1" t="s">
        <v>32</v>
      </c>
      <c r="G13" s="1" t="s">
        <v>24</v>
      </c>
      <c r="H13" s="1" t="s">
        <v>25</v>
      </c>
      <c r="I13" s="1" t="s">
        <v>41</v>
      </c>
      <c r="J13" s="1" t="s">
        <v>38</v>
      </c>
      <c r="K13" s="1" t="s">
        <v>38</v>
      </c>
      <c r="L13" s="1" t="s">
        <v>38</v>
      </c>
      <c r="M13" s="1" t="s">
        <v>27</v>
      </c>
      <c r="N13" s="1" t="s">
        <v>38</v>
      </c>
      <c r="O13" s="1" t="s">
        <v>38</v>
      </c>
      <c r="P13" s="3" t="s">
        <v>125</v>
      </c>
      <c r="Q13" s="1" t="s">
        <v>49</v>
      </c>
      <c r="R13">
        <v>1</v>
      </c>
      <c r="T13" s="3"/>
    </row>
    <row r="14" spans="1:20" ht="15.75" customHeight="1" x14ac:dyDescent="0.15">
      <c r="A14" s="2">
        <v>43478.526777465275</v>
      </c>
      <c r="B14" s="1" t="s">
        <v>50</v>
      </c>
      <c r="C14" s="1" t="s">
        <v>30</v>
      </c>
      <c r="D14" s="1" t="s">
        <v>21</v>
      </c>
      <c r="E14" s="1" t="s">
        <v>32</v>
      </c>
      <c r="G14" s="1" t="s">
        <v>24</v>
      </c>
      <c r="H14" s="1" t="s">
        <v>25</v>
      </c>
      <c r="I14" s="1" t="s">
        <v>41</v>
      </c>
      <c r="J14" s="1" t="s">
        <v>38</v>
      </c>
      <c r="K14" s="1" t="s">
        <v>37</v>
      </c>
      <c r="L14" s="1" t="s">
        <v>37</v>
      </c>
      <c r="M14" s="1" t="s">
        <v>27</v>
      </c>
      <c r="N14" s="1" t="s">
        <v>37</v>
      </c>
      <c r="O14" s="1" t="s">
        <v>37</v>
      </c>
      <c r="P14" s="3" t="s">
        <v>121</v>
      </c>
      <c r="Q14" s="1" t="s">
        <v>51</v>
      </c>
      <c r="R14">
        <v>1</v>
      </c>
      <c r="T14" s="3"/>
    </row>
    <row r="15" spans="1:20" ht="15.75" customHeight="1" x14ac:dyDescent="0.15">
      <c r="A15" s="2">
        <v>43478.530456967594</v>
      </c>
      <c r="B15" s="1" t="s">
        <v>19</v>
      </c>
      <c r="C15" s="1" t="s">
        <v>30</v>
      </c>
      <c r="D15" s="1" t="s">
        <v>31</v>
      </c>
      <c r="E15" s="1" t="s">
        <v>32</v>
      </c>
      <c r="G15" s="1" t="s">
        <v>24</v>
      </c>
      <c r="H15" s="1" t="s">
        <v>36</v>
      </c>
      <c r="I15" s="1" t="s">
        <v>41</v>
      </c>
      <c r="J15" s="1" t="s">
        <v>38</v>
      </c>
      <c r="K15" s="1" t="s">
        <v>37</v>
      </c>
      <c r="L15" s="1" t="s">
        <v>37</v>
      </c>
      <c r="M15" s="1" t="s">
        <v>38</v>
      </c>
      <c r="N15" s="1" t="s">
        <v>38</v>
      </c>
      <c r="O15" s="1" t="s">
        <v>27</v>
      </c>
      <c r="P15" s="3" t="s">
        <v>121</v>
      </c>
      <c r="Q15" s="1" t="s">
        <v>52</v>
      </c>
      <c r="T15" s="3"/>
    </row>
    <row r="16" spans="1:20" ht="15.75" customHeight="1" x14ac:dyDescent="0.15">
      <c r="A16" s="2">
        <v>43478.534769907405</v>
      </c>
      <c r="B16" s="1" t="s">
        <v>50</v>
      </c>
      <c r="C16" s="1" t="s">
        <v>30</v>
      </c>
      <c r="D16" s="1" t="s">
        <v>31</v>
      </c>
      <c r="E16" s="1" t="s">
        <v>32</v>
      </c>
      <c r="G16" s="1" t="s">
        <v>34</v>
      </c>
      <c r="H16" s="1" t="s">
        <v>25</v>
      </c>
      <c r="I16" s="1" t="s">
        <v>26</v>
      </c>
      <c r="J16" s="1" t="s">
        <v>37</v>
      </c>
      <c r="K16" s="1" t="s">
        <v>37</v>
      </c>
      <c r="L16" s="1" t="s">
        <v>38</v>
      </c>
      <c r="M16" s="1" t="s">
        <v>27</v>
      </c>
      <c r="N16" s="1" t="s">
        <v>37</v>
      </c>
      <c r="O16" s="1" t="s">
        <v>38</v>
      </c>
      <c r="P16" s="3" t="s">
        <v>121</v>
      </c>
      <c r="Q16" s="1" t="s">
        <v>53</v>
      </c>
      <c r="R16">
        <v>1</v>
      </c>
      <c r="T16" s="3"/>
    </row>
    <row r="17" spans="1:20" ht="15.75" customHeight="1" x14ac:dyDescent="0.15">
      <c r="A17" s="2">
        <v>43478.538384467596</v>
      </c>
      <c r="B17" s="1" t="s">
        <v>19</v>
      </c>
      <c r="C17" s="1" t="s">
        <v>54</v>
      </c>
      <c r="D17" s="1" t="s">
        <v>31</v>
      </c>
      <c r="E17" s="1" t="s">
        <v>22</v>
      </c>
      <c r="F17" s="1" t="s">
        <v>47</v>
      </c>
      <c r="G17" s="1" t="s">
        <v>24</v>
      </c>
      <c r="H17" s="1" t="s">
        <v>25</v>
      </c>
      <c r="I17" s="1" t="s">
        <v>41</v>
      </c>
      <c r="J17" s="1" t="s">
        <v>38</v>
      </c>
      <c r="K17" s="1" t="s">
        <v>37</v>
      </c>
      <c r="L17" s="1" t="s">
        <v>37</v>
      </c>
      <c r="M17" s="1" t="s">
        <v>38</v>
      </c>
      <c r="N17" s="1" t="s">
        <v>37</v>
      </c>
      <c r="O17" s="1" t="s">
        <v>38</v>
      </c>
      <c r="P17" s="3" t="s">
        <v>121</v>
      </c>
      <c r="Q17" s="1" t="s">
        <v>55</v>
      </c>
      <c r="R17">
        <v>1</v>
      </c>
      <c r="T17" s="3"/>
    </row>
    <row r="18" spans="1:20" ht="15.75" customHeight="1" x14ac:dyDescent="0.15">
      <c r="A18" s="2">
        <v>43478.538552893515</v>
      </c>
      <c r="B18" s="1" t="s">
        <v>50</v>
      </c>
      <c r="C18" s="1" t="s">
        <v>43</v>
      </c>
      <c r="D18" s="1" t="s">
        <v>21</v>
      </c>
      <c r="E18" s="1" t="s">
        <v>22</v>
      </c>
      <c r="F18" s="1" t="s">
        <v>23</v>
      </c>
      <c r="G18" s="1" t="s">
        <v>34</v>
      </c>
      <c r="H18" s="1" t="s">
        <v>36</v>
      </c>
      <c r="I18" s="1" t="s">
        <v>41</v>
      </c>
      <c r="J18" s="1" t="s">
        <v>37</v>
      </c>
      <c r="K18" s="1" t="s">
        <v>38</v>
      </c>
      <c r="L18" s="1" t="s">
        <v>37</v>
      </c>
      <c r="M18" s="1" t="s">
        <v>27</v>
      </c>
      <c r="N18" s="1" t="s">
        <v>27</v>
      </c>
      <c r="O18" s="1" t="s">
        <v>37</v>
      </c>
      <c r="P18" s="3" t="s">
        <v>125</v>
      </c>
      <c r="Q18" s="1" t="s">
        <v>56</v>
      </c>
      <c r="T18" s="3"/>
    </row>
    <row r="19" spans="1:20" ht="15.75" customHeight="1" x14ac:dyDescent="0.15">
      <c r="A19" s="2">
        <v>43478.539310775464</v>
      </c>
      <c r="B19" s="1" t="s">
        <v>50</v>
      </c>
      <c r="C19" s="1" t="s">
        <v>20</v>
      </c>
      <c r="D19" s="1" t="s">
        <v>21</v>
      </c>
      <c r="E19" s="1" t="s">
        <v>22</v>
      </c>
      <c r="F19" s="1" t="s">
        <v>23</v>
      </c>
      <c r="G19" s="1" t="s">
        <v>24</v>
      </c>
      <c r="H19" s="1" t="s">
        <v>25</v>
      </c>
      <c r="I19" s="1" t="s">
        <v>35</v>
      </c>
      <c r="J19" s="1" t="s">
        <v>37</v>
      </c>
      <c r="K19" s="1" t="s">
        <v>37</v>
      </c>
      <c r="L19" s="1" t="s">
        <v>37</v>
      </c>
      <c r="M19" s="1" t="s">
        <v>37</v>
      </c>
      <c r="N19" s="1" t="s">
        <v>37</v>
      </c>
      <c r="O19" s="1" t="s">
        <v>37</v>
      </c>
      <c r="P19" s="3" t="s">
        <v>125</v>
      </c>
      <c r="Q19" s="1" t="s">
        <v>57</v>
      </c>
      <c r="R19">
        <v>1</v>
      </c>
      <c r="T19" s="3"/>
    </row>
    <row r="20" spans="1:20" ht="15.75" customHeight="1" x14ac:dyDescent="0.15">
      <c r="A20" s="2">
        <v>43478.541156562496</v>
      </c>
      <c r="B20" s="1" t="s">
        <v>19</v>
      </c>
      <c r="C20" s="1" t="s">
        <v>20</v>
      </c>
      <c r="D20" s="1" t="s">
        <v>21</v>
      </c>
      <c r="E20" s="1" t="s">
        <v>32</v>
      </c>
      <c r="G20" s="1" t="s">
        <v>32</v>
      </c>
      <c r="H20" s="1" t="s">
        <v>25</v>
      </c>
      <c r="I20" s="1" t="s">
        <v>41</v>
      </c>
      <c r="J20" s="1" t="s">
        <v>27</v>
      </c>
      <c r="K20" s="1" t="s">
        <v>38</v>
      </c>
      <c r="L20" s="1" t="s">
        <v>38</v>
      </c>
      <c r="M20" s="1" t="s">
        <v>38</v>
      </c>
      <c r="N20" s="1" t="s">
        <v>38</v>
      </c>
      <c r="O20" s="1" t="s">
        <v>38</v>
      </c>
      <c r="P20" s="3" t="s">
        <v>121</v>
      </c>
      <c r="Q20" s="1" t="s">
        <v>58</v>
      </c>
      <c r="R20">
        <v>1</v>
      </c>
      <c r="T20" s="3"/>
    </row>
    <row r="21" spans="1:20" ht="15.75" customHeight="1" x14ac:dyDescent="0.15">
      <c r="A21" s="2">
        <v>43478.541272372684</v>
      </c>
      <c r="B21" s="1" t="s">
        <v>50</v>
      </c>
      <c r="C21" s="1" t="s">
        <v>30</v>
      </c>
      <c r="D21" s="1" t="s">
        <v>21</v>
      </c>
      <c r="E21" s="1" t="s">
        <v>32</v>
      </c>
      <c r="G21" s="1" t="s">
        <v>24</v>
      </c>
      <c r="H21" s="1" t="s">
        <v>36</v>
      </c>
      <c r="I21" s="1" t="s">
        <v>35</v>
      </c>
      <c r="J21" s="1" t="s">
        <v>38</v>
      </c>
      <c r="K21" s="1" t="s">
        <v>38</v>
      </c>
      <c r="L21" s="1" t="s">
        <v>38</v>
      </c>
      <c r="M21" s="1" t="s">
        <v>37</v>
      </c>
      <c r="N21" s="1" t="s">
        <v>38</v>
      </c>
      <c r="O21" s="1" t="s">
        <v>27</v>
      </c>
      <c r="P21" s="3" t="s">
        <v>121</v>
      </c>
      <c r="Q21" s="1" t="s">
        <v>59</v>
      </c>
      <c r="R21">
        <v>1</v>
      </c>
      <c r="T21" s="3"/>
    </row>
    <row r="22" spans="1:20" ht="15.75" customHeight="1" x14ac:dyDescent="0.15">
      <c r="A22" s="2">
        <v>43478.54271613426</v>
      </c>
      <c r="B22" s="1" t="s">
        <v>19</v>
      </c>
      <c r="C22" s="1" t="s">
        <v>43</v>
      </c>
      <c r="D22" s="1" t="s">
        <v>21</v>
      </c>
      <c r="E22" s="1" t="s">
        <v>32</v>
      </c>
      <c r="G22" s="1" t="s">
        <v>32</v>
      </c>
      <c r="H22" s="1" t="s">
        <v>25</v>
      </c>
      <c r="I22" s="1" t="s">
        <v>26</v>
      </c>
      <c r="J22" s="1" t="s">
        <v>37</v>
      </c>
      <c r="K22" s="1" t="s">
        <v>37</v>
      </c>
      <c r="L22" s="1" t="s">
        <v>37</v>
      </c>
      <c r="M22" s="1" t="s">
        <v>37</v>
      </c>
      <c r="N22" s="1" t="s">
        <v>38</v>
      </c>
      <c r="O22" s="1" t="s">
        <v>37</v>
      </c>
      <c r="P22" s="3" t="s">
        <v>121</v>
      </c>
      <c r="Q22" s="1" t="s">
        <v>60</v>
      </c>
      <c r="R22">
        <v>1</v>
      </c>
      <c r="T22" s="3"/>
    </row>
    <row r="23" spans="1:20" ht="15.75" customHeight="1" x14ac:dyDescent="0.15">
      <c r="A23" s="2">
        <v>43478.543999155096</v>
      </c>
      <c r="B23" s="1" t="s">
        <v>19</v>
      </c>
      <c r="C23" s="1" t="s">
        <v>20</v>
      </c>
      <c r="D23" s="1" t="s">
        <v>21</v>
      </c>
      <c r="E23" s="1" t="s">
        <v>22</v>
      </c>
      <c r="F23" s="1" t="s">
        <v>23</v>
      </c>
      <c r="G23" s="1" t="s">
        <v>34</v>
      </c>
      <c r="H23" s="1" t="s">
        <v>25</v>
      </c>
      <c r="I23" s="1" t="s">
        <v>35</v>
      </c>
      <c r="J23" s="1" t="s">
        <v>27</v>
      </c>
      <c r="K23" s="1" t="s">
        <v>28</v>
      </c>
      <c r="L23" s="1" t="s">
        <v>28</v>
      </c>
      <c r="M23" s="1" t="s">
        <v>27</v>
      </c>
      <c r="N23" s="1" t="s">
        <v>28</v>
      </c>
      <c r="O23" s="1" t="s">
        <v>28</v>
      </c>
      <c r="P23" s="3" t="s">
        <v>121</v>
      </c>
      <c r="Q23" s="1" t="s">
        <v>61</v>
      </c>
      <c r="R23">
        <v>2</v>
      </c>
      <c r="T23" s="3"/>
    </row>
    <row r="24" spans="1:20" ht="15.75" customHeight="1" x14ac:dyDescent="0.15">
      <c r="A24" s="2">
        <v>43478.546996006946</v>
      </c>
      <c r="B24" s="1" t="s">
        <v>19</v>
      </c>
      <c r="C24" s="1" t="s">
        <v>30</v>
      </c>
      <c r="D24" s="1" t="s">
        <v>31</v>
      </c>
      <c r="E24" s="1" t="s">
        <v>32</v>
      </c>
      <c r="G24" s="1" t="s">
        <v>34</v>
      </c>
      <c r="H24" s="1" t="s">
        <v>62</v>
      </c>
      <c r="I24" s="1" t="s">
        <v>26</v>
      </c>
      <c r="J24" s="1" t="s">
        <v>38</v>
      </c>
      <c r="K24" s="1" t="s">
        <v>37</v>
      </c>
      <c r="L24" s="1" t="s">
        <v>37</v>
      </c>
      <c r="M24" s="1" t="s">
        <v>38</v>
      </c>
      <c r="N24" s="1" t="s">
        <v>37</v>
      </c>
      <c r="O24" s="1" t="s">
        <v>37</v>
      </c>
      <c r="P24" s="3" t="s">
        <v>125</v>
      </c>
      <c r="Q24" s="1" t="s">
        <v>63</v>
      </c>
      <c r="R24">
        <v>1</v>
      </c>
      <c r="T24" s="3"/>
    </row>
    <row r="25" spans="1:20" ht="15.75" customHeight="1" x14ac:dyDescent="0.15">
      <c r="A25" s="2">
        <v>43478.548968726856</v>
      </c>
      <c r="B25" s="1" t="s">
        <v>19</v>
      </c>
      <c r="C25" s="1" t="s">
        <v>30</v>
      </c>
      <c r="D25" s="1" t="s">
        <v>31</v>
      </c>
      <c r="E25" s="1" t="s">
        <v>22</v>
      </c>
      <c r="F25" s="1" t="s">
        <v>47</v>
      </c>
      <c r="G25" s="1" t="s">
        <v>34</v>
      </c>
      <c r="H25" s="1" t="s">
        <v>25</v>
      </c>
      <c r="I25" s="1" t="s">
        <v>41</v>
      </c>
      <c r="J25" s="1" t="s">
        <v>38</v>
      </c>
      <c r="K25" s="1" t="s">
        <v>37</v>
      </c>
      <c r="L25" s="1" t="s">
        <v>37</v>
      </c>
      <c r="M25" s="1" t="s">
        <v>28</v>
      </c>
      <c r="N25" s="1" t="s">
        <v>37</v>
      </c>
      <c r="O25" s="1" t="s">
        <v>38</v>
      </c>
      <c r="P25" s="3" t="s">
        <v>125</v>
      </c>
      <c r="Q25" s="1" t="s">
        <v>64</v>
      </c>
      <c r="R25">
        <v>1</v>
      </c>
      <c r="T25" s="3"/>
    </row>
    <row r="26" spans="1:20" ht="15.75" customHeight="1" x14ac:dyDescent="0.15">
      <c r="A26" s="2">
        <v>43478.549000740742</v>
      </c>
      <c r="B26" s="1" t="s">
        <v>19</v>
      </c>
      <c r="C26" s="1" t="s">
        <v>30</v>
      </c>
      <c r="D26" s="1" t="s">
        <v>31</v>
      </c>
      <c r="E26" s="1" t="s">
        <v>22</v>
      </c>
      <c r="F26" s="1" t="s">
        <v>47</v>
      </c>
      <c r="G26" s="1" t="s">
        <v>24</v>
      </c>
      <c r="H26" s="1" t="s">
        <v>25</v>
      </c>
      <c r="I26" s="1" t="s">
        <v>26</v>
      </c>
      <c r="J26" s="1" t="s">
        <v>37</v>
      </c>
      <c r="K26" s="1" t="s">
        <v>37</v>
      </c>
      <c r="L26" s="1" t="s">
        <v>38</v>
      </c>
      <c r="M26" s="1" t="s">
        <v>27</v>
      </c>
      <c r="N26" s="1" t="s">
        <v>37</v>
      </c>
      <c r="O26" s="1" t="s">
        <v>38</v>
      </c>
      <c r="P26" s="3" t="s">
        <v>121</v>
      </c>
      <c r="Q26" s="1" t="s">
        <v>65</v>
      </c>
      <c r="T26" s="3"/>
    </row>
    <row r="27" spans="1:20" ht="15.75" customHeight="1" x14ac:dyDescent="0.15">
      <c r="A27" s="2">
        <v>43478.549257141203</v>
      </c>
      <c r="B27" s="1" t="s">
        <v>50</v>
      </c>
      <c r="C27" s="1" t="s">
        <v>30</v>
      </c>
      <c r="D27" s="1" t="s">
        <v>21</v>
      </c>
      <c r="E27" s="1" t="s">
        <v>32</v>
      </c>
      <c r="G27" s="1" t="s">
        <v>24</v>
      </c>
      <c r="H27" s="1" t="s">
        <v>25</v>
      </c>
      <c r="I27" s="1" t="s">
        <v>41</v>
      </c>
      <c r="J27" s="1" t="s">
        <v>37</v>
      </c>
      <c r="K27" s="1" t="s">
        <v>37</v>
      </c>
      <c r="L27" s="1" t="s">
        <v>37</v>
      </c>
      <c r="M27" s="1" t="s">
        <v>37</v>
      </c>
      <c r="N27" s="1" t="s">
        <v>37</v>
      </c>
      <c r="O27" s="1" t="s">
        <v>37</v>
      </c>
      <c r="P27" s="3" t="s">
        <v>121</v>
      </c>
      <c r="Q27" s="1" t="s">
        <v>66</v>
      </c>
      <c r="T27" s="3"/>
    </row>
    <row r="28" spans="1:20" ht="15.75" customHeight="1" x14ac:dyDescent="0.15">
      <c r="A28" s="2">
        <v>43478.550776076387</v>
      </c>
      <c r="B28" s="1" t="s">
        <v>19</v>
      </c>
      <c r="C28" s="1" t="s">
        <v>43</v>
      </c>
      <c r="D28" s="1" t="s">
        <v>67</v>
      </c>
      <c r="E28" s="1" t="s">
        <v>32</v>
      </c>
      <c r="G28" s="1" t="s">
        <v>68</v>
      </c>
      <c r="H28" s="1" t="s">
        <v>36</v>
      </c>
      <c r="I28" s="1" t="s">
        <v>35</v>
      </c>
      <c r="J28" s="1" t="s">
        <v>28</v>
      </c>
      <c r="K28" s="1" t="s">
        <v>37</v>
      </c>
      <c r="L28" s="1" t="s">
        <v>28</v>
      </c>
      <c r="M28" s="1" t="s">
        <v>28</v>
      </c>
      <c r="N28" s="1" t="s">
        <v>37</v>
      </c>
      <c r="O28" s="1" t="s">
        <v>37</v>
      </c>
      <c r="P28" s="3" t="s">
        <v>121</v>
      </c>
      <c r="Q28" s="1" t="s">
        <v>69</v>
      </c>
      <c r="R28">
        <v>1</v>
      </c>
      <c r="T28" s="3"/>
    </row>
    <row r="29" spans="1:20" ht="15.75" customHeight="1" x14ac:dyDescent="0.15">
      <c r="A29" s="2">
        <v>43478.570896759258</v>
      </c>
      <c r="B29" s="1" t="s">
        <v>19</v>
      </c>
      <c r="C29" s="1" t="s">
        <v>30</v>
      </c>
      <c r="D29" s="1" t="s">
        <v>31</v>
      </c>
      <c r="E29" s="1" t="s">
        <v>32</v>
      </c>
      <c r="G29" s="1" t="s">
        <v>68</v>
      </c>
      <c r="H29" s="1" t="s">
        <v>25</v>
      </c>
      <c r="I29" s="1" t="s">
        <v>35</v>
      </c>
      <c r="J29" s="1" t="s">
        <v>37</v>
      </c>
      <c r="K29" s="1" t="s">
        <v>37</v>
      </c>
      <c r="L29" s="1" t="s">
        <v>37</v>
      </c>
      <c r="M29" s="1" t="s">
        <v>27</v>
      </c>
      <c r="N29" s="1" t="s">
        <v>37</v>
      </c>
      <c r="O29" s="1" t="s">
        <v>37</v>
      </c>
      <c r="P29" s="3" t="s">
        <v>125</v>
      </c>
      <c r="Q29" s="1" t="s">
        <v>70</v>
      </c>
      <c r="R29">
        <v>1</v>
      </c>
      <c r="T29" s="3"/>
    </row>
    <row r="30" spans="1:20" ht="15.75" customHeight="1" x14ac:dyDescent="0.15">
      <c r="A30" s="2">
        <v>43478.57149342593</v>
      </c>
      <c r="B30" s="1" t="s">
        <v>19</v>
      </c>
      <c r="C30" s="1" t="s">
        <v>30</v>
      </c>
      <c r="D30" s="1" t="s">
        <v>31</v>
      </c>
      <c r="E30" s="1" t="s">
        <v>32</v>
      </c>
      <c r="G30" s="1" t="s">
        <v>34</v>
      </c>
      <c r="H30" s="1" t="s">
        <v>36</v>
      </c>
      <c r="I30" s="1" t="s">
        <v>41</v>
      </c>
      <c r="J30" s="1" t="s">
        <v>38</v>
      </c>
      <c r="K30" s="1" t="s">
        <v>37</v>
      </c>
      <c r="L30" s="1" t="s">
        <v>37</v>
      </c>
      <c r="M30" s="1" t="s">
        <v>38</v>
      </c>
      <c r="N30" s="1" t="s">
        <v>38</v>
      </c>
      <c r="O30" s="1" t="s">
        <v>37</v>
      </c>
      <c r="P30" s="3" t="s">
        <v>121</v>
      </c>
      <c r="Q30" s="1" t="s">
        <v>71</v>
      </c>
      <c r="R30">
        <v>1</v>
      </c>
      <c r="T30" s="3"/>
    </row>
    <row r="31" spans="1:20" ht="15.75" customHeight="1" x14ac:dyDescent="0.15">
      <c r="A31" s="2">
        <v>43478.572563483795</v>
      </c>
      <c r="B31" s="1" t="s">
        <v>19</v>
      </c>
      <c r="C31" s="1" t="s">
        <v>54</v>
      </c>
      <c r="D31" s="1" t="s">
        <v>31</v>
      </c>
      <c r="E31" s="1" t="s">
        <v>32</v>
      </c>
      <c r="G31" s="1" t="s">
        <v>34</v>
      </c>
      <c r="H31" s="1" t="s">
        <v>25</v>
      </c>
      <c r="I31" s="1" t="s">
        <v>41</v>
      </c>
      <c r="J31" s="1" t="s">
        <v>37</v>
      </c>
      <c r="K31" s="1" t="s">
        <v>37</v>
      </c>
      <c r="L31" s="1" t="s">
        <v>27</v>
      </c>
      <c r="M31" s="1" t="s">
        <v>27</v>
      </c>
      <c r="N31" s="1" t="s">
        <v>37</v>
      </c>
      <c r="O31" s="1" t="s">
        <v>38</v>
      </c>
      <c r="P31" s="3" t="s">
        <v>121</v>
      </c>
      <c r="Q31" s="1" t="s">
        <v>72</v>
      </c>
      <c r="T31" s="3"/>
    </row>
    <row r="32" spans="1:20" ht="15.75" customHeight="1" x14ac:dyDescent="0.15">
      <c r="A32" s="2">
        <v>43478.573371805556</v>
      </c>
      <c r="B32" s="1" t="s">
        <v>50</v>
      </c>
      <c r="C32" s="1" t="s">
        <v>30</v>
      </c>
      <c r="D32" s="1" t="s">
        <v>31</v>
      </c>
      <c r="E32" s="1" t="s">
        <v>32</v>
      </c>
      <c r="G32" s="1" t="s">
        <v>24</v>
      </c>
      <c r="H32" s="1" t="s">
        <v>25</v>
      </c>
      <c r="I32" s="1" t="s">
        <v>26</v>
      </c>
      <c r="J32" s="1" t="s">
        <v>38</v>
      </c>
      <c r="K32" s="1" t="s">
        <v>38</v>
      </c>
      <c r="L32" s="1" t="s">
        <v>37</v>
      </c>
      <c r="M32" s="1" t="s">
        <v>37</v>
      </c>
      <c r="N32" s="1" t="s">
        <v>37</v>
      </c>
      <c r="O32" s="1" t="s">
        <v>27</v>
      </c>
      <c r="P32" s="3" t="s">
        <v>121</v>
      </c>
      <c r="Q32" s="1" t="s">
        <v>73</v>
      </c>
      <c r="R32">
        <v>1</v>
      </c>
      <c r="T32" s="3"/>
    </row>
    <row r="33" spans="1:20" ht="15.75" customHeight="1" x14ac:dyDescent="0.15">
      <c r="A33" s="2">
        <v>43478.578572291663</v>
      </c>
      <c r="B33" s="1" t="s">
        <v>19</v>
      </c>
      <c r="C33" s="1" t="s">
        <v>20</v>
      </c>
      <c r="D33" s="1" t="s">
        <v>21</v>
      </c>
      <c r="E33" s="1" t="s">
        <v>32</v>
      </c>
      <c r="G33" s="1" t="s">
        <v>68</v>
      </c>
      <c r="H33" s="1" t="s">
        <v>25</v>
      </c>
      <c r="I33" s="1" t="s">
        <v>35</v>
      </c>
      <c r="J33" s="1" t="s">
        <v>37</v>
      </c>
      <c r="K33" s="1" t="s">
        <v>38</v>
      </c>
      <c r="L33" s="1" t="s">
        <v>38</v>
      </c>
      <c r="M33" s="1" t="s">
        <v>38</v>
      </c>
      <c r="N33" s="1" t="s">
        <v>38</v>
      </c>
      <c r="O33" s="1" t="s">
        <v>37</v>
      </c>
      <c r="P33" s="3" t="s">
        <v>125</v>
      </c>
      <c r="Q33" s="1" t="s">
        <v>74</v>
      </c>
      <c r="R33">
        <v>2</v>
      </c>
      <c r="T33" s="3"/>
    </row>
    <row r="34" spans="1:20" ht="15.75" customHeight="1" x14ac:dyDescent="0.15">
      <c r="A34" s="2">
        <v>43478.578967928246</v>
      </c>
      <c r="B34" s="1" t="s">
        <v>19</v>
      </c>
      <c r="C34" s="1" t="s">
        <v>30</v>
      </c>
      <c r="D34" s="1" t="s">
        <v>21</v>
      </c>
      <c r="E34" s="1" t="s">
        <v>32</v>
      </c>
      <c r="G34" s="1" t="s">
        <v>24</v>
      </c>
      <c r="H34" s="1" t="s">
        <v>25</v>
      </c>
      <c r="I34" s="1" t="s">
        <v>26</v>
      </c>
      <c r="J34" s="1" t="s">
        <v>37</v>
      </c>
      <c r="K34" s="1" t="s">
        <v>37</v>
      </c>
      <c r="L34" s="1" t="s">
        <v>38</v>
      </c>
      <c r="M34" s="1" t="s">
        <v>37</v>
      </c>
      <c r="N34" s="1" t="s">
        <v>37</v>
      </c>
      <c r="O34" s="1" t="s">
        <v>38</v>
      </c>
      <c r="P34" s="3" t="s">
        <v>125</v>
      </c>
      <c r="Q34" s="1" t="s">
        <v>75</v>
      </c>
      <c r="T34" s="3"/>
    </row>
    <row r="35" spans="1:20" ht="15.75" customHeight="1" x14ac:dyDescent="0.15">
      <c r="A35" s="2">
        <v>43478.588632037034</v>
      </c>
      <c r="B35" s="1" t="s">
        <v>19</v>
      </c>
      <c r="C35" s="1" t="s">
        <v>20</v>
      </c>
      <c r="D35" s="1" t="s">
        <v>21</v>
      </c>
      <c r="E35" s="1" t="s">
        <v>32</v>
      </c>
      <c r="G35" s="1" t="s">
        <v>24</v>
      </c>
      <c r="H35" s="1" t="s">
        <v>25</v>
      </c>
      <c r="I35" s="1" t="s">
        <v>26</v>
      </c>
      <c r="J35" s="1" t="s">
        <v>38</v>
      </c>
      <c r="K35" s="1" t="s">
        <v>37</v>
      </c>
      <c r="L35" s="1" t="s">
        <v>37</v>
      </c>
      <c r="M35" s="1" t="s">
        <v>38</v>
      </c>
      <c r="N35" s="1" t="s">
        <v>37</v>
      </c>
      <c r="O35" s="1" t="s">
        <v>38</v>
      </c>
      <c r="P35" s="3" t="s">
        <v>121</v>
      </c>
      <c r="Q35" s="1" t="s">
        <v>76</v>
      </c>
      <c r="R35">
        <v>1</v>
      </c>
      <c r="T35" s="3"/>
    </row>
    <row r="36" spans="1:20" ht="15.75" customHeight="1" x14ac:dyDescent="0.15">
      <c r="A36" s="2">
        <v>43478.590629745369</v>
      </c>
      <c r="B36" s="1" t="s">
        <v>19</v>
      </c>
      <c r="C36" s="1" t="s">
        <v>30</v>
      </c>
      <c r="D36" s="1" t="s">
        <v>21</v>
      </c>
      <c r="E36" s="1" t="s">
        <v>22</v>
      </c>
      <c r="F36" s="1" t="s">
        <v>47</v>
      </c>
      <c r="G36" s="1" t="s">
        <v>34</v>
      </c>
      <c r="H36" s="1" t="s">
        <v>25</v>
      </c>
      <c r="I36" s="1" t="s">
        <v>26</v>
      </c>
      <c r="J36" s="1" t="s">
        <v>37</v>
      </c>
      <c r="K36" s="1" t="s">
        <v>37</v>
      </c>
      <c r="L36" s="1" t="s">
        <v>38</v>
      </c>
      <c r="M36" s="1" t="s">
        <v>38</v>
      </c>
      <c r="N36" s="1" t="s">
        <v>37</v>
      </c>
      <c r="O36" s="1" t="s">
        <v>37</v>
      </c>
      <c r="P36" s="3" t="s">
        <v>125</v>
      </c>
      <c r="Q36" s="1" t="s">
        <v>77</v>
      </c>
      <c r="R36">
        <v>1</v>
      </c>
      <c r="T36" s="3"/>
    </row>
    <row r="37" spans="1:20" ht="15.75" customHeight="1" x14ac:dyDescent="0.15">
      <c r="A37" s="2">
        <v>43478.592445567134</v>
      </c>
      <c r="B37" s="1" t="s">
        <v>19</v>
      </c>
      <c r="C37" s="1" t="s">
        <v>20</v>
      </c>
      <c r="D37" s="1" t="s">
        <v>21</v>
      </c>
      <c r="E37" s="1" t="s">
        <v>32</v>
      </c>
      <c r="G37" s="1" t="s">
        <v>34</v>
      </c>
      <c r="H37" s="1" t="s">
        <v>36</v>
      </c>
      <c r="I37" s="1" t="s">
        <v>41</v>
      </c>
      <c r="J37" s="1" t="s">
        <v>38</v>
      </c>
      <c r="K37" s="1" t="s">
        <v>37</v>
      </c>
      <c r="L37" s="1" t="s">
        <v>37</v>
      </c>
      <c r="M37" s="1" t="s">
        <v>38</v>
      </c>
      <c r="N37" s="1" t="s">
        <v>37</v>
      </c>
      <c r="O37" s="1" t="s">
        <v>37</v>
      </c>
      <c r="P37" s="3" t="s">
        <v>125</v>
      </c>
      <c r="Q37" s="1" t="s">
        <v>78</v>
      </c>
      <c r="R37">
        <v>1</v>
      </c>
      <c r="T37" s="3"/>
    </row>
    <row r="38" spans="1:20" ht="15.75" customHeight="1" x14ac:dyDescent="0.15">
      <c r="A38" s="2">
        <v>43478.593115474534</v>
      </c>
      <c r="B38" s="1" t="s">
        <v>19</v>
      </c>
      <c r="C38" s="1" t="s">
        <v>30</v>
      </c>
      <c r="D38" s="1" t="s">
        <v>31</v>
      </c>
      <c r="E38" s="1" t="s">
        <v>32</v>
      </c>
      <c r="G38" s="1" t="s">
        <v>24</v>
      </c>
      <c r="H38" s="1" t="s">
        <v>25</v>
      </c>
      <c r="I38" s="1" t="s">
        <v>35</v>
      </c>
      <c r="J38" s="1" t="s">
        <v>37</v>
      </c>
      <c r="K38" s="1" t="s">
        <v>37</v>
      </c>
      <c r="L38" s="1" t="s">
        <v>37</v>
      </c>
      <c r="M38" s="1" t="s">
        <v>27</v>
      </c>
      <c r="N38" s="1" t="s">
        <v>37</v>
      </c>
      <c r="O38" s="1" t="s">
        <v>38</v>
      </c>
      <c r="P38" s="3" t="s">
        <v>125</v>
      </c>
      <c r="Q38" s="1" t="s">
        <v>79</v>
      </c>
      <c r="R38">
        <v>1</v>
      </c>
      <c r="T38" s="3"/>
    </row>
    <row r="39" spans="1:20" ht="15.75" customHeight="1" x14ac:dyDescent="0.15">
      <c r="A39" s="2">
        <v>43478.598959560186</v>
      </c>
      <c r="B39" s="1" t="s">
        <v>19</v>
      </c>
      <c r="C39" s="1" t="s">
        <v>20</v>
      </c>
      <c r="D39" s="1" t="s">
        <v>21</v>
      </c>
      <c r="E39" s="1" t="s">
        <v>32</v>
      </c>
      <c r="G39" s="1" t="s">
        <v>68</v>
      </c>
      <c r="H39" s="1" t="s">
        <v>36</v>
      </c>
      <c r="I39" s="1" t="s">
        <v>41</v>
      </c>
      <c r="J39" s="1" t="s">
        <v>37</v>
      </c>
      <c r="K39" s="1" t="s">
        <v>37</v>
      </c>
      <c r="L39" s="1" t="s">
        <v>38</v>
      </c>
      <c r="M39" s="1" t="s">
        <v>27</v>
      </c>
      <c r="N39" s="1" t="s">
        <v>27</v>
      </c>
      <c r="O39" s="1" t="s">
        <v>27</v>
      </c>
      <c r="P39" s="3" t="s">
        <v>121</v>
      </c>
      <c r="Q39" s="1" t="s">
        <v>80</v>
      </c>
      <c r="T39" s="3"/>
    </row>
    <row r="40" spans="1:20" ht="15.75" customHeight="1" x14ac:dyDescent="0.15">
      <c r="A40" s="2">
        <v>43478.62258974537</v>
      </c>
      <c r="B40" s="1" t="s">
        <v>19</v>
      </c>
      <c r="C40" s="1" t="s">
        <v>43</v>
      </c>
      <c r="D40" s="1" t="s">
        <v>21</v>
      </c>
      <c r="E40" s="1" t="s">
        <v>22</v>
      </c>
      <c r="F40" s="1" t="s">
        <v>23</v>
      </c>
      <c r="G40" s="1" t="s">
        <v>34</v>
      </c>
      <c r="H40" s="1" t="s">
        <v>36</v>
      </c>
      <c r="I40" s="1" t="s">
        <v>26</v>
      </c>
      <c r="J40" s="1" t="s">
        <v>38</v>
      </c>
      <c r="K40" s="1" t="s">
        <v>37</v>
      </c>
      <c r="L40" s="1" t="s">
        <v>37</v>
      </c>
      <c r="M40" s="1" t="s">
        <v>38</v>
      </c>
      <c r="N40" s="1" t="s">
        <v>37</v>
      </c>
      <c r="O40" s="1" t="s">
        <v>37</v>
      </c>
      <c r="P40" s="3" t="s">
        <v>125</v>
      </c>
      <c r="Q40" s="1" t="s">
        <v>81</v>
      </c>
      <c r="T40" s="3"/>
    </row>
    <row r="41" spans="1:20" ht="15.75" customHeight="1" x14ac:dyDescent="0.15">
      <c r="A41" s="2">
        <v>43478.623614780096</v>
      </c>
      <c r="B41" s="1" t="s">
        <v>19</v>
      </c>
      <c r="C41" s="1" t="s">
        <v>30</v>
      </c>
      <c r="D41" s="1" t="s">
        <v>31</v>
      </c>
      <c r="E41" s="1" t="s">
        <v>32</v>
      </c>
      <c r="G41" s="1" t="s">
        <v>34</v>
      </c>
      <c r="H41" s="1" t="s">
        <v>36</v>
      </c>
      <c r="I41" s="1" t="s">
        <v>26</v>
      </c>
      <c r="J41" s="1" t="s">
        <v>38</v>
      </c>
      <c r="K41" s="1" t="s">
        <v>37</v>
      </c>
      <c r="L41" s="1" t="s">
        <v>37</v>
      </c>
      <c r="M41" s="1" t="s">
        <v>37</v>
      </c>
      <c r="N41" s="1" t="s">
        <v>37</v>
      </c>
      <c r="O41" s="1" t="s">
        <v>37</v>
      </c>
      <c r="P41" s="3" t="s">
        <v>121</v>
      </c>
      <c r="Q41" s="1" t="s">
        <v>82</v>
      </c>
      <c r="R41">
        <v>1</v>
      </c>
      <c r="T41" s="3"/>
    </row>
    <row r="42" spans="1:20" ht="15.75" customHeight="1" x14ac:dyDescent="0.15">
      <c r="A42" s="2">
        <v>43478.641503993058</v>
      </c>
      <c r="B42" s="1" t="s">
        <v>19</v>
      </c>
      <c r="C42" s="1" t="s">
        <v>30</v>
      </c>
      <c r="D42" s="1" t="s">
        <v>31</v>
      </c>
      <c r="E42" s="1" t="s">
        <v>32</v>
      </c>
      <c r="G42" s="1" t="s">
        <v>24</v>
      </c>
      <c r="H42" s="1" t="s">
        <v>25</v>
      </c>
      <c r="I42" s="1" t="s">
        <v>26</v>
      </c>
      <c r="J42" s="1" t="s">
        <v>37</v>
      </c>
      <c r="K42" s="1" t="s">
        <v>37</v>
      </c>
      <c r="L42" s="1" t="s">
        <v>37</v>
      </c>
      <c r="M42" s="1" t="s">
        <v>38</v>
      </c>
      <c r="N42" s="1" t="s">
        <v>37</v>
      </c>
      <c r="O42" s="1" t="s">
        <v>37</v>
      </c>
      <c r="P42" s="3" t="s">
        <v>125</v>
      </c>
      <c r="Q42" s="1" t="s">
        <v>83</v>
      </c>
      <c r="R42">
        <v>2</v>
      </c>
      <c r="T42" s="3"/>
    </row>
    <row r="43" spans="1:20" ht="15.75" customHeight="1" x14ac:dyDescent="0.15">
      <c r="A43" s="2">
        <v>43478.641592812499</v>
      </c>
      <c r="B43" s="1" t="s">
        <v>19</v>
      </c>
      <c r="C43" s="1" t="s">
        <v>30</v>
      </c>
      <c r="D43" s="1" t="s">
        <v>31</v>
      </c>
      <c r="E43" s="1" t="s">
        <v>32</v>
      </c>
      <c r="G43" s="1" t="s">
        <v>24</v>
      </c>
      <c r="H43" s="1" t="s">
        <v>36</v>
      </c>
      <c r="I43" s="1" t="s">
        <v>41</v>
      </c>
      <c r="J43" s="1" t="s">
        <v>38</v>
      </c>
      <c r="K43" s="1" t="s">
        <v>38</v>
      </c>
      <c r="L43" s="1" t="s">
        <v>38</v>
      </c>
      <c r="M43" s="1" t="s">
        <v>38</v>
      </c>
      <c r="N43" s="1" t="s">
        <v>38</v>
      </c>
      <c r="O43" s="1" t="s">
        <v>38</v>
      </c>
      <c r="P43" s="3" t="s">
        <v>125</v>
      </c>
      <c r="Q43" s="1" t="s">
        <v>84</v>
      </c>
      <c r="R43">
        <v>2</v>
      </c>
      <c r="T43" s="3"/>
    </row>
    <row r="44" spans="1:20" ht="15.75" customHeight="1" x14ac:dyDescent="0.15">
      <c r="A44" s="2">
        <v>43478.648485104168</v>
      </c>
      <c r="B44" s="1" t="s">
        <v>50</v>
      </c>
      <c r="C44" s="1" t="s">
        <v>20</v>
      </c>
      <c r="D44" s="1" t="s">
        <v>21</v>
      </c>
      <c r="E44" s="1" t="s">
        <v>32</v>
      </c>
      <c r="G44" s="1" t="s">
        <v>34</v>
      </c>
      <c r="H44" s="1" t="s">
        <v>25</v>
      </c>
      <c r="I44" s="1" t="s">
        <v>41</v>
      </c>
      <c r="J44" s="1" t="s">
        <v>38</v>
      </c>
      <c r="K44" s="1" t="s">
        <v>37</v>
      </c>
      <c r="L44" s="1" t="s">
        <v>38</v>
      </c>
      <c r="M44" s="1" t="s">
        <v>38</v>
      </c>
      <c r="N44" s="1" t="s">
        <v>37</v>
      </c>
      <c r="O44" s="1" t="s">
        <v>38</v>
      </c>
      <c r="P44" s="3" t="s">
        <v>125</v>
      </c>
      <c r="Q44" s="1" t="s">
        <v>85</v>
      </c>
      <c r="R44">
        <v>1</v>
      </c>
      <c r="T44" s="3"/>
    </row>
    <row r="45" spans="1:20" ht="15.75" customHeight="1" x14ac:dyDescent="0.15">
      <c r="A45" s="2">
        <v>43478.655669363427</v>
      </c>
      <c r="B45" s="1" t="s">
        <v>50</v>
      </c>
      <c r="C45" s="1" t="s">
        <v>30</v>
      </c>
      <c r="D45" s="1" t="s">
        <v>31</v>
      </c>
      <c r="E45" s="1" t="s">
        <v>22</v>
      </c>
      <c r="F45" s="1" t="s">
        <v>23</v>
      </c>
      <c r="G45" s="1" t="s">
        <v>34</v>
      </c>
      <c r="H45" s="1" t="s">
        <v>86</v>
      </c>
      <c r="I45" s="1" t="s">
        <v>26</v>
      </c>
      <c r="J45" s="1" t="s">
        <v>37</v>
      </c>
      <c r="K45" s="1" t="s">
        <v>37</v>
      </c>
      <c r="L45" s="1" t="s">
        <v>37</v>
      </c>
      <c r="M45" s="1" t="s">
        <v>37</v>
      </c>
      <c r="N45" s="1" t="s">
        <v>37</v>
      </c>
      <c r="O45" s="1" t="s">
        <v>37</v>
      </c>
      <c r="P45" s="3" t="s">
        <v>125</v>
      </c>
      <c r="Q45" s="1" t="s">
        <v>87</v>
      </c>
      <c r="T45" s="3"/>
    </row>
    <row r="46" spans="1:20" ht="15.75" customHeight="1" x14ac:dyDescent="0.15">
      <c r="A46" s="2">
        <v>43478.664769641204</v>
      </c>
      <c r="B46" s="1" t="s">
        <v>50</v>
      </c>
      <c r="C46" s="1" t="s">
        <v>30</v>
      </c>
      <c r="D46" s="1" t="s">
        <v>31</v>
      </c>
      <c r="E46" s="1" t="s">
        <v>22</v>
      </c>
      <c r="F46" s="1" t="s">
        <v>47</v>
      </c>
      <c r="G46" s="1" t="s">
        <v>34</v>
      </c>
      <c r="H46" s="1" t="s">
        <v>25</v>
      </c>
      <c r="I46" s="1" t="s">
        <v>26</v>
      </c>
      <c r="J46" s="1" t="s">
        <v>37</v>
      </c>
      <c r="K46" s="1" t="s">
        <v>38</v>
      </c>
      <c r="L46" s="1" t="s">
        <v>27</v>
      </c>
      <c r="M46" s="1" t="s">
        <v>37</v>
      </c>
      <c r="N46" s="1" t="s">
        <v>37</v>
      </c>
      <c r="O46" s="1" t="s">
        <v>38</v>
      </c>
      <c r="P46" s="3" t="s">
        <v>121</v>
      </c>
      <c r="Q46" s="1" t="s">
        <v>88</v>
      </c>
      <c r="R46">
        <v>1</v>
      </c>
      <c r="T46" s="3"/>
    </row>
    <row r="47" spans="1:20" ht="15.75" customHeight="1" x14ac:dyDescent="0.15">
      <c r="A47" s="2">
        <v>43478.671524513891</v>
      </c>
      <c r="B47" s="1" t="s">
        <v>19</v>
      </c>
      <c r="C47" s="1" t="s">
        <v>30</v>
      </c>
      <c r="D47" s="1" t="s">
        <v>21</v>
      </c>
      <c r="E47" s="1" t="s">
        <v>32</v>
      </c>
      <c r="G47" s="1" t="s">
        <v>32</v>
      </c>
      <c r="H47" s="1" t="s">
        <v>36</v>
      </c>
      <c r="I47" s="1" t="s">
        <v>26</v>
      </c>
      <c r="J47" s="1" t="s">
        <v>38</v>
      </c>
      <c r="K47" s="1" t="s">
        <v>37</v>
      </c>
      <c r="L47" s="1" t="s">
        <v>38</v>
      </c>
      <c r="M47" s="1" t="s">
        <v>38</v>
      </c>
      <c r="N47" s="1" t="s">
        <v>37</v>
      </c>
      <c r="O47" s="1" t="s">
        <v>27</v>
      </c>
      <c r="P47" s="3" t="s">
        <v>121</v>
      </c>
      <c r="Q47" s="1" t="s">
        <v>89</v>
      </c>
      <c r="T47" s="3"/>
    </row>
    <row r="48" spans="1:20" ht="15.75" customHeight="1" x14ac:dyDescent="0.15">
      <c r="A48" s="2">
        <v>43478.671910439814</v>
      </c>
      <c r="B48" s="1" t="s">
        <v>19</v>
      </c>
      <c r="C48" s="1" t="s">
        <v>30</v>
      </c>
      <c r="D48" s="1" t="s">
        <v>67</v>
      </c>
      <c r="E48" s="1" t="s">
        <v>32</v>
      </c>
      <c r="G48" s="1" t="s">
        <v>68</v>
      </c>
      <c r="H48" s="1" t="s">
        <v>90</v>
      </c>
      <c r="I48" s="1" t="s">
        <v>26</v>
      </c>
      <c r="J48" s="1" t="s">
        <v>37</v>
      </c>
      <c r="K48" s="1" t="s">
        <v>37</v>
      </c>
      <c r="L48" s="1" t="s">
        <v>37</v>
      </c>
      <c r="M48" s="1" t="s">
        <v>38</v>
      </c>
      <c r="N48" s="1" t="s">
        <v>37</v>
      </c>
      <c r="O48" s="1" t="s">
        <v>38</v>
      </c>
      <c r="P48" s="3" t="s">
        <v>121</v>
      </c>
      <c r="Q48" s="1" t="s">
        <v>91</v>
      </c>
      <c r="T48" s="3"/>
    </row>
    <row r="49" spans="1:20" ht="15.75" customHeight="1" x14ac:dyDescent="0.15">
      <c r="A49" s="2">
        <v>43478.675266493054</v>
      </c>
      <c r="B49" s="1" t="s">
        <v>19</v>
      </c>
      <c r="C49" s="1" t="s">
        <v>30</v>
      </c>
      <c r="D49" s="1" t="s">
        <v>31</v>
      </c>
      <c r="E49" s="1" t="s">
        <v>32</v>
      </c>
      <c r="G49" s="1" t="s">
        <v>24</v>
      </c>
      <c r="H49" s="1" t="s">
        <v>36</v>
      </c>
      <c r="I49" s="1" t="s">
        <v>26</v>
      </c>
      <c r="J49" s="1" t="s">
        <v>38</v>
      </c>
      <c r="K49" s="1" t="s">
        <v>38</v>
      </c>
      <c r="L49" s="1" t="s">
        <v>38</v>
      </c>
      <c r="M49" s="1" t="s">
        <v>27</v>
      </c>
      <c r="N49" s="1" t="s">
        <v>38</v>
      </c>
      <c r="O49" s="1" t="s">
        <v>27</v>
      </c>
      <c r="P49" s="3" t="s">
        <v>125</v>
      </c>
      <c r="Q49" s="1" t="s">
        <v>92</v>
      </c>
      <c r="R49">
        <v>1</v>
      </c>
      <c r="T49" s="3"/>
    </row>
    <row r="50" spans="1:20" ht="13" x14ac:dyDescent="0.15">
      <c r="A50" s="2">
        <v>43478.720235810186</v>
      </c>
      <c r="B50" s="1" t="s">
        <v>19</v>
      </c>
      <c r="C50" s="1" t="s">
        <v>30</v>
      </c>
      <c r="D50" s="1" t="s">
        <v>31</v>
      </c>
      <c r="E50" s="1" t="s">
        <v>32</v>
      </c>
      <c r="G50" s="1" t="s">
        <v>24</v>
      </c>
      <c r="H50" s="1" t="s">
        <v>25</v>
      </c>
      <c r="I50" s="1" t="s">
        <v>26</v>
      </c>
      <c r="J50" s="1" t="s">
        <v>37</v>
      </c>
      <c r="K50" s="1" t="s">
        <v>37</v>
      </c>
      <c r="L50" s="1" t="s">
        <v>37</v>
      </c>
      <c r="M50" s="1" t="s">
        <v>37</v>
      </c>
      <c r="N50" s="1" t="s">
        <v>37</v>
      </c>
      <c r="O50" s="1" t="s">
        <v>37</v>
      </c>
      <c r="P50" s="3" t="s">
        <v>121</v>
      </c>
      <c r="Q50" s="1" t="s">
        <v>93</v>
      </c>
      <c r="R50">
        <v>1</v>
      </c>
      <c r="T50" s="3"/>
    </row>
    <row r="51" spans="1:20" ht="13" x14ac:dyDescent="0.15">
      <c r="A51" s="2">
        <v>43478.723996550922</v>
      </c>
      <c r="B51" s="1" t="s">
        <v>19</v>
      </c>
      <c r="C51" s="1" t="s">
        <v>30</v>
      </c>
      <c r="D51" s="1" t="s">
        <v>31</v>
      </c>
      <c r="E51" s="1" t="s">
        <v>22</v>
      </c>
      <c r="F51" s="1" t="s">
        <v>47</v>
      </c>
      <c r="G51" s="1" t="s">
        <v>34</v>
      </c>
      <c r="H51" s="1" t="s">
        <v>94</v>
      </c>
      <c r="I51" s="1" t="s">
        <v>26</v>
      </c>
      <c r="J51" s="1" t="s">
        <v>37</v>
      </c>
      <c r="K51" s="1" t="s">
        <v>37</v>
      </c>
      <c r="L51" s="1" t="s">
        <v>27</v>
      </c>
      <c r="M51" s="1" t="s">
        <v>27</v>
      </c>
      <c r="N51" s="1" t="s">
        <v>37</v>
      </c>
      <c r="O51" s="1" t="s">
        <v>38</v>
      </c>
      <c r="P51" s="3" t="s">
        <v>121</v>
      </c>
      <c r="Q51" s="1" t="s">
        <v>78</v>
      </c>
      <c r="R51">
        <v>1</v>
      </c>
      <c r="T51" s="3"/>
    </row>
    <row r="52" spans="1:20" ht="13" x14ac:dyDescent="0.15">
      <c r="A52" s="2">
        <v>43478.729601620369</v>
      </c>
      <c r="B52" s="1" t="s">
        <v>19</v>
      </c>
      <c r="C52" s="1" t="s">
        <v>30</v>
      </c>
      <c r="D52" s="1" t="s">
        <v>31</v>
      </c>
      <c r="E52" s="1" t="s">
        <v>32</v>
      </c>
      <c r="G52" s="1" t="s">
        <v>24</v>
      </c>
      <c r="H52" s="1" t="s">
        <v>95</v>
      </c>
      <c r="I52" s="1" t="s">
        <v>26</v>
      </c>
      <c r="J52" s="1" t="s">
        <v>38</v>
      </c>
      <c r="K52" s="1" t="s">
        <v>37</v>
      </c>
      <c r="L52" s="1" t="s">
        <v>38</v>
      </c>
      <c r="M52" s="1" t="s">
        <v>27</v>
      </c>
      <c r="N52" s="1" t="s">
        <v>27</v>
      </c>
      <c r="O52" s="1" t="s">
        <v>37</v>
      </c>
      <c r="P52" s="3" t="s">
        <v>125</v>
      </c>
      <c r="Q52" s="1" t="s">
        <v>96</v>
      </c>
      <c r="R52">
        <v>1</v>
      </c>
      <c r="T52" s="3"/>
    </row>
    <row r="53" spans="1:20" ht="13" x14ac:dyDescent="0.15">
      <c r="A53" s="2">
        <v>43478.749123877315</v>
      </c>
      <c r="B53" s="1" t="s">
        <v>50</v>
      </c>
      <c r="C53" s="1" t="s">
        <v>30</v>
      </c>
      <c r="D53" s="1" t="s">
        <v>31</v>
      </c>
      <c r="E53" s="1" t="s">
        <v>32</v>
      </c>
      <c r="G53" s="1" t="s">
        <v>34</v>
      </c>
      <c r="H53" s="1" t="s">
        <v>25</v>
      </c>
      <c r="I53" s="1" t="s">
        <v>26</v>
      </c>
      <c r="J53" s="1" t="s">
        <v>37</v>
      </c>
      <c r="K53" s="1" t="s">
        <v>37</v>
      </c>
      <c r="L53" s="1" t="s">
        <v>38</v>
      </c>
      <c r="M53" s="1" t="s">
        <v>37</v>
      </c>
      <c r="N53" s="1" t="s">
        <v>37</v>
      </c>
      <c r="O53" s="1" t="s">
        <v>38</v>
      </c>
      <c r="P53" s="3" t="s">
        <v>121</v>
      </c>
      <c r="Q53" s="1" t="s">
        <v>97</v>
      </c>
      <c r="R53">
        <v>1</v>
      </c>
      <c r="T53" s="3"/>
    </row>
    <row r="54" spans="1:20" ht="13" x14ac:dyDescent="0.15">
      <c r="A54" s="2">
        <v>43478.749787604167</v>
      </c>
      <c r="B54" s="1" t="s">
        <v>19</v>
      </c>
      <c r="C54" s="1" t="s">
        <v>30</v>
      </c>
      <c r="D54" s="1" t="s">
        <v>31</v>
      </c>
      <c r="E54" s="1" t="s">
        <v>32</v>
      </c>
      <c r="G54" s="1" t="s">
        <v>68</v>
      </c>
      <c r="H54" s="1" t="s">
        <v>36</v>
      </c>
      <c r="I54" s="1" t="s">
        <v>26</v>
      </c>
      <c r="J54" s="1" t="s">
        <v>38</v>
      </c>
      <c r="K54" s="1" t="s">
        <v>38</v>
      </c>
      <c r="L54" s="1" t="s">
        <v>38</v>
      </c>
      <c r="M54" s="1" t="s">
        <v>38</v>
      </c>
      <c r="N54" s="1" t="s">
        <v>38</v>
      </c>
      <c r="O54" s="1" t="s">
        <v>38</v>
      </c>
      <c r="P54" s="3" t="s">
        <v>121</v>
      </c>
      <c r="Q54" s="1" t="s">
        <v>98</v>
      </c>
      <c r="R54">
        <v>1</v>
      </c>
      <c r="T54" s="3"/>
    </row>
    <row r="55" spans="1:20" ht="13" x14ac:dyDescent="0.15">
      <c r="A55" s="2">
        <v>43478.751585902777</v>
      </c>
      <c r="B55" s="1" t="s">
        <v>19</v>
      </c>
      <c r="C55" s="1" t="s">
        <v>30</v>
      </c>
      <c r="D55" s="1" t="s">
        <v>67</v>
      </c>
      <c r="E55" s="1" t="s">
        <v>22</v>
      </c>
      <c r="F55" s="1" t="s">
        <v>47</v>
      </c>
      <c r="G55" s="1" t="s">
        <v>34</v>
      </c>
      <c r="H55" s="1" t="s">
        <v>99</v>
      </c>
      <c r="I55" s="1" t="s">
        <v>26</v>
      </c>
      <c r="J55" s="1" t="s">
        <v>38</v>
      </c>
      <c r="K55" s="1" t="s">
        <v>37</v>
      </c>
      <c r="L55" s="1" t="s">
        <v>37</v>
      </c>
      <c r="M55" s="1" t="s">
        <v>37</v>
      </c>
      <c r="N55" s="1" t="s">
        <v>28</v>
      </c>
      <c r="O55" s="1" t="s">
        <v>37</v>
      </c>
      <c r="P55" s="3" t="s">
        <v>121</v>
      </c>
      <c r="Q55" s="1" t="s">
        <v>100</v>
      </c>
      <c r="T55" s="3"/>
    </row>
    <row r="56" spans="1:20" ht="13" x14ac:dyDescent="0.15">
      <c r="A56" s="2">
        <v>43478.753335787042</v>
      </c>
      <c r="B56" s="1" t="s">
        <v>19</v>
      </c>
      <c r="C56" s="1" t="s">
        <v>30</v>
      </c>
      <c r="D56" s="1" t="s">
        <v>31</v>
      </c>
      <c r="E56" s="1" t="s">
        <v>32</v>
      </c>
      <c r="G56" s="1" t="s">
        <v>24</v>
      </c>
      <c r="H56" s="1" t="s">
        <v>25</v>
      </c>
      <c r="I56" s="1" t="s">
        <v>26</v>
      </c>
      <c r="J56" s="1" t="s">
        <v>38</v>
      </c>
      <c r="K56" s="1" t="s">
        <v>38</v>
      </c>
      <c r="L56" s="1" t="s">
        <v>38</v>
      </c>
      <c r="M56" s="1" t="s">
        <v>27</v>
      </c>
      <c r="N56" s="1" t="s">
        <v>27</v>
      </c>
      <c r="O56" s="1" t="s">
        <v>27</v>
      </c>
      <c r="P56" s="3" t="s">
        <v>121</v>
      </c>
      <c r="Q56" s="1" t="s">
        <v>101</v>
      </c>
      <c r="R56">
        <v>1</v>
      </c>
      <c r="T56" s="3"/>
    </row>
    <row r="57" spans="1:20" ht="13" x14ac:dyDescent="0.15">
      <c r="A57" s="2">
        <v>43478.760768564811</v>
      </c>
      <c r="B57" s="1" t="s">
        <v>50</v>
      </c>
      <c r="C57" s="1" t="s">
        <v>30</v>
      </c>
      <c r="D57" s="1" t="s">
        <v>31</v>
      </c>
      <c r="E57" s="1" t="s">
        <v>32</v>
      </c>
      <c r="G57" s="1" t="s">
        <v>24</v>
      </c>
      <c r="H57" s="1" t="s">
        <v>25</v>
      </c>
      <c r="I57" s="1" t="s">
        <v>26</v>
      </c>
      <c r="J57" s="1" t="s">
        <v>37</v>
      </c>
      <c r="K57" s="1" t="s">
        <v>37</v>
      </c>
      <c r="L57" s="1" t="s">
        <v>37</v>
      </c>
      <c r="M57" s="1" t="s">
        <v>38</v>
      </c>
      <c r="N57" s="1" t="s">
        <v>37</v>
      </c>
      <c r="O57" s="1" t="s">
        <v>38</v>
      </c>
      <c r="P57" s="3" t="s">
        <v>121</v>
      </c>
      <c r="Q57" s="1" t="s">
        <v>102</v>
      </c>
      <c r="R57">
        <v>1</v>
      </c>
      <c r="T57" s="3"/>
    </row>
    <row r="58" spans="1:20" ht="13" x14ac:dyDescent="0.15">
      <c r="A58" s="2">
        <v>43478.762852314816</v>
      </c>
      <c r="B58" s="1" t="s">
        <v>19</v>
      </c>
      <c r="C58" s="1" t="s">
        <v>30</v>
      </c>
      <c r="D58" s="1" t="s">
        <v>31</v>
      </c>
      <c r="E58" s="1" t="s">
        <v>32</v>
      </c>
      <c r="G58" s="1" t="s">
        <v>34</v>
      </c>
      <c r="H58" s="1" t="s">
        <v>25</v>
      </c>
      <c r="I58" s="1" t="s">
        <v>41</v>
      </c>
      <c r="J58" s="1" t="s">
        <v>38</v>
      </c>
      <c r="K58" s="1" t="s">
        <v>37</v>
      </c>
      <c r="L58" s="1" t="s">
        <v>37</v>
      </c>
      <c r="M58" s="1" t="s">
        <v>27</v>
      </c>
      <c r="N58" s="1" t="s">
        <v>37</v>
      </c>
      <c r="O58" s="1" t="s">
        <v>27</v>
      </c>
      <c r="P58" s="3" t="s">
        <v>125</v>
      </c>
      <c r="Q58" s="1" t="s">
        <v>103</v>
      </c>
      <c r="R58">
        <v>1</v>
      </c>
      <c r="T58" s="3"/>
    </row>
    <row r="59" spans="1:20" ht="13" x14ac:dyDescent="0.15">
      <c r="A59" s="2">
        <v>43478.773118645833</v>
      </c>
      <c r="B59" s="1" t="s">
        <v>19</v>
      </c>
      <c r="C59" s="1" t="s">
        <v>30</v>
      </c>
      <c r="D59" s="1" t="s">
        <v>21</v>
      </c>
      <c r="E59" s="1" t="s">
        <v>32</v>
      </c>
      <c r="G59" s="1" t="s">
        <v>24</v>
      </c>
      <c r="H59" s="1" t="s">
        <v>36</v>
      </c>
      <c r="I59" s="1" t="s">
        <v>26</v>
      </c>
      <c r="J59" s="1" t="s">
        <v>28</v>
      </c>
      <c r="K59" s="1" t="s">
        <v>28</v>
      </c>
      <c r="L59" s="1" t="s">
        <v>28</v>
      </c>
      <c r="M59" s="1" t="s">
        <v>27</v>
      </c>
      <c r="N59" s="1" t="s">
        <v>28</v>
      </c>
      <c r="O59" s="1" t="s">
        <v>27</v>
      </c>
      <c r="P59" s="3" t="s">
        <v>125</v>
      </c>
      <c r="Q59" s="1" t="s">
        <v>104</v>
      </c>
      <c r="T59" s="3"/>
    </row>
    <row r="60" spans="1:20" ht="13" x14ac:dyDescent="0.15">
      <c r="A60" s="2">
        <v>43478.780513171296</v>
      </c>
      <c r="B60" s="1" t="s">
        <v>19</v>
      </c>
      <c r="C60" s="1" t="s">
        <v>30</v>
      </c>
      <c r="D60" s="1" t="s">
        <v>31</v>
      </c>
      <c r="E60" s="1" t="s">
        <v>32</v>
      </c>
      <c r="G60" s="1" t="s">
        <v>24</v>
      </c>
      <c r="H60" s="1" t="s">
        <v>25</v>
      </c>
      <c r="I60" s="1" t="s">
        <v>26</v>
      </c>
      <c r="J60" s="1" t="s">
        <v>37</v>
      </c>
      <c r="K60" s="1" t="s">
        <v>37</v>
      </c>
      <c r="L60" s="1" t="s">
        <v>37</v>
      </c>
      <c r="M60" s="1" t="s">
        <v>27</v>
      </c>
      <c r="N60" s="1" t="s">
        <v>37</v>
      </c>
      <c r="O60" s="1" t="s">
        <v>27</v>
      </c>
      <c r="P60" s="3" t="s">
        <v>121</v>
      </c>
      <c r="Q60" s="1" t="s">
        <v>53</v>
      </c>
      <c r="R60">
        <v>1</v>
      </c>
      <c r="T60" s="3"/>
    </row>
    <row r="61" spans="1:20" ht="13" x14ac:dyDescent="0.15">
      <c r="A61" s="2">
        <v>43478.796212037036</v>
      </c>
      <c r="B61" s="1" t="s">
        <v>19</v>
      </c>
      <c r="C61" s="1" t="s">
        <v>30</v>
      </c>
      <c r="D61" s="1" t="s">
        <v>21</v>
      </c>
      <c r="E61" s="1" t="s">
        <v>32</v>
      </c>
      <c r="G61" s="1" t="s">
        <v>24</v>
      </c>
      <c r="H61" s="1" t="s">
        <v>25</v>
      </c>
      <c r="I61" s="1" t="s">
        <v>35</v>
      </c>
      <c r="J61" s="1" t="s">
        <v>37</v>
      </c>
      <c r="K61" s="1" t="s">
        <v>37</v>
      </c>
      <c r="L61" s="1" t="s">
        <v>38</v>
      </c>
      <c r="M61" s="1" t="s">
        <v>27</v>
      </c>
      <c r="N61" s="1" t="s">
        <v>38</v>
      </c>
      <c r="O61" s="1" t="s">
        <v>27</v>
      </c>
      <c r="P61" s="3" t="s">
        <v>121</v>
      </c>
      <c r="Q61" s="1" t="s">
        <v>59</v>
      </c>
      <c r="R61">
        <v>1</v>
      </c>
      <c r="T61" s="3"/>
    </row>
    <row r="62" spans="1:20" ht="13" x14ac:dyDescent="0.15">
      <c r="A62" s="2">
        <v>43478.799032696756</v>
      </c>
      <c r="B62" s="1" t="s">
        <v>19</v>
      </c>
      <c r="C62" s="1" t="s">
        <v>30</v>
      </c>
      <c r="D62" s="1" t="s">
        <v>21</v>
      </c>
      <c r="E62" s="1" t="s">
        <v>32</v>
      </c>
      <c r="G62" s="1" t="s">
        <v>24</v>
      </c>
      <c r="H62" s="1" t="s">
        <v>36</v>
      </c>
      <c r="I62" s="1" t="s">
        <v>41</v>
      </c>
      <c r="J62" s="1" t="s">
        <v>37</v>
      </c>
      <c r="K62" s="1" t="s">
        <v>37</v>
      </c>
      <c r="L62" s="1" t="s">
        <v>37</v>
      </c>
      <c r="M62" s="1" t="s">
        <v>27</v>
      </c>
      <c r="N62" s="1" t="s">
        <v>37</v>
      </c>
      <c r="O62" s="1" t="s">
        <v>38</v>
      </c>
      <c r="P62" s="3" t="s">
        <v>125</v>
      </c>
      <c r="Q62" s="1" t="s">
        <v>105</v>
      </c>
      <c r="T62" s="3"/>
    </row>
    <row r="63" spans="1:20" ht="13" x14ac:dyDescent="0.15">
      <c r="A63" s="2">
        <v>43478.803360833335</v>
      </c>
      <c r="B63" s="1" t="s">
        <v>19</v>
      </c>
      <c r="C63" s="1" t="s">
        <v>30</v>
      </c>
      <c r="D63" s="1" t="s">
        <v>31</v>
      </c>
      <c r="E63" s="1" t="s">
        <v>32</v>
      </c>
      <c r="G63" s="1" t="s">
        <v>24</v>
      </c>
      <c r="H63" s="1" t="s">
        <v>25</v>
      </c>
      <c r="I63" s="1" t="s">
        <v>26</v>
      </c>
      <c r="J63" s="1" t="s">
        <v>38</v>
      </c>
      <c r="K63" s="1" t="s">
        <v>38</v>
      </c>
      <c r="L63" s="1" t="s">
        <v>38</v>
      </c>
      <c r="M63" s="1" t="s">
        <v>27</v>
      </c>
      <c r="N63" s="1" t="s">
        <v>38</v>
      </c>
      <c r="O63" s="1" t="s">
        <v>27</v>
      </c>
      <c r="P63" s="3" t="s">
        <v>125</v>
      </c>
      <c r="Q63" s="1" t="s">
        <v>106</v>
      </c>
      <c r="R63">
        <v>1</v>
      </c>
      <c r="T63" s="3"/>
    </row>
    <row r="64" spans="1:20" ht="13" x14ac:dyDescent="0.15">
      <c r="A64" s="2">
        <v>43478.817156574078</v>
      </c>
      <c r="B64" s="1" t="s">
        <v>19</v>
      </c>
      <c r="C64" s="1" t="s">
        <v>30</v>
      </c>
      <c r="D64" s="1" t="s">
        <v>31</v>
      </c>
      <c r="E64" s="1" t="s">
        <v>32</v>
      </c>
      <c r="G64" s="1" t="s">
        <v>24</v>
      </c>
      <c r="H64" s="1" t="s">
        <v>25</v>
      </c>
      <c r="I64" s="1" t="s">
        <v>35</v>
      </c>
      <c r="J64" s="1" t="s">
        <v>38</v>
      </c>
      <c r="K64" s="1" t="s">
        <v>37</v>
      </c>
      <c r="L64" s="1" t="s">
        <v>38</v>
      </c>
      <c r="M64" s="1" t="s">
        <v>38</v>
      </c>
      <c r="N64" s="1" t="s">
        <v>27</v>
      </c>
      <c r="O64" s="1" t="s">
        <v>38</v>
      </c>
      <c r="P64" s="3" t="s">
        <v>125</v>
      </c>
      <c r="Q64" s="1" t="s">
        <v>107</v>
      </c>
      <c r="T64" s="3"/>
    </row>
    <row r="65" spans="1:20" ht="13" x14ac:dyDescent="0.15">
      <c r="A65" s="2">
        <v>43478.825837615739</v>
      </c>
      <c r="B65" s="1" t="s">
        <v>19</v>
      </c>
      <c r="C65" s="1" t="s">
        <v>30</v>
      </c>
      <c r="D65" s="1" t="s">
        <v>31</v>
      </c>
      <c r="E65" s="1" t="s">
        <v>32</v>
      </c>
      <c r="G65" s="1" t="s">
        <v>68</v>
      </c>
      <c r="H65" s="1" t="s">
        <v>36</v>
      </c>
      <c r="I65" s="1" t="s">
        <v>41</v>
      </c>
      <c r="J65" s="1" t="s">
        <v>38</v>
      </c>
      <c r="K65" s="1" t="s">
        <v>37</v>
      </c>
      <c r="L65" s="1" t="s">
        <v>37</v>
      </c>
      <c r="M65" s="1" t="s">
        <v>27</v>
      </c>
      <c r="N65" s="1" t="s">
        <v>27</v>
      </c>
      <c r="O65" s="1" t="s">
        <v>38</v>
      </c>
      <c r="P65" s="3" t="s">
        <v>121</v>
      </c>
      <c r="Q65" s="1" t="s">
        <v>106</v>
      </c>
      <c r="R65">
        <v>1</v>
      </c>
      <c r="T65" s="3"/>
    </row>
    <row r="66" spans="1:20" ht="13" x14ac:dyDescent="0.15">
      <c r="A66" s="2">
        <v>43478.842105949079</v>
      </c>
      <c r="B66" s="1" t="s">
        <v>19</v>
      </c>
      <c r="C66" s="1" t="s">
        <v>20</v>
      </c>
      <c r="D66" s="1" t="s">
        <v>21</v>
      </c>
      <c r="E66" s="1" t="s">
        <v>32</v>
      </c>
      <c r="G66" s="1" t="s">
        <v>34</v>
      </c>
      <c r="H66" s="1" t="s">
        <v>108</v>
      </c>
      <c r="I66" s="1" t="s">
        <v>35</v>
      </c>
      <c r="J66" s="1" t="s">
        <v>28</v>
      </c>
      <c r="K66" s="1" t="s">
        <v>37</v>
      </c>
      <c r="L66" s="1" t="s">
        <v>37</v>
      </c>
      <c r="M66" s="1" t="s">
        <v>28</v>
      </c>
      <c r="N66" s="1" t="s">
        <v>28</v>
      </c>
      <c r="O66" s="1" t="s">
        <v>37</v>
      </c>
      <c r="P66" s="3" t="s">
        <v>121</v>
      </c>
      <c r="Q66" s="1" t="s">
        <v>100</v>
      </c>
      <c r="T66" s="3"/>
    </row>
    <row r="67" spans="1:20" ht="13" x14ac:dyDescent="0.15">
      <c r="A67" s="2">
        <v>43478.887914664352</v>
      </c>
      <c r="B67" s="1" t="s">
        <v>109</v>
      </c>
      <c r="C67" s="1" t="s">
        <v>30</v>
      </c>
      <c r="D67" s="1" t="s">
        <v>31</v>
      </c>
      <c r="E67" s="1" t="s">
        <v>32</v>
      </c>
      <c r="G67" s="1" t="s">
        <v>34</v>
      </c>
      <c r="H67" s="1" t="s">
        <v>25</v>
      </c>
      <c r="I67" s="1" t="s">
        <v>35</v>
      </c>
      <c r="J67" s="1" t="s">
        <v>28</v>
      </c>
      <c r="K67" s="1" t="s">
        <v>28</v>
      </c>
      <c r="L67" s="1" t="s">
        <v>28</v>
      </c>
      <c r="M67" s="1" t="s">
        <v>28</v>
      </c>
      <c r="N67" s="1" t="s">
        <v>28</v>
      </c>
      <c r="O67" s="1" t="s">
        <v>28</v>
      </c>
      <c r="P67" s="3" t="s">
        <v>125</v>
      </c>
      <c r="Q67" s="1" t="s">
        <v>110</v>
      </c>
      <c r="R67">
        <v>1</v>
      </c>
      <c r="T67" s="3"/>
    </row>
    <row r="68" spans="1:20" ht="13" x14ac:dyDescent="0.15">
      <c r="A68" s="2">
        <v>43478.88883038194</v>
      </c>
      <c r="B68" s="1" t="s">
        <v>50</v>
      </c>
      <c r="C68" s="1" t="s">
        <v>30</v>
      </c>
      <c r="D68" s="1" t="s">
        <v>31</v>
      </c>
      <c r="E68" s="1" t="s">
        <v>32</v>
      </c>
      <c r="G68" s="1" t="s">
        <v>24</v>
      </c>
      <c r="H68" s="1" t="s">
        <v>36</v>
      </c>
      <c r="I68" s="1" t="s">
        <v>41</v>
      </c>
      <c r="J68" s="1" t="s">
        <v>38</v>
      </c>
      <c r="K68" s="1" t="s">
        <v>37</v>
      </c>
      <c r="L68" s="1" t="s">
        <v>38</v>
      </c>
      <c r="M68" s="1" t="s">
        <v>38</v>
      </c>
      <c r="N68" s="1" t="s">
        <v>27</v>
      </c>
      <c r="O68" s="1" t="s">
        <v>27</v>
      </c>
      <c r="P68" s="3" t="s">
        <v>121</v>
      </c>
      <c r="Q68" s="1" t="s">
        <v>111</v>
      </c>
      <c r="R68">
        <v>2</v>
      </c>
      <c r="T68" s="3"/>
    </row>
    <row r="69" spans="1:20" ht="13" x14ac:dyDescent="0.15">
      <c r="A69" s="2">
        <v>43478.89567755787</v>
      </c>
      <c r="B69" s="1" t="s">
        <v>19</v>
      </c>
      <c r="C69" s="1" t="s">
        <v>30</v>
      </c>
      <c r="D69" s="1" t="s">
        <v>31</v>
      </c>
      <c r="E69" s="1" t="s">
        <v>32</v>
      </c>
      <c r="G69" s="1" t="s">
        <v>34</v>
      </c>
      <c r="H69" s="1" t="s">
        <v>36</v>
      </c>
      <c r="I69" s="1" t="s">
        <v>26</v>
      </c>
      <c r="J69" s="1" t="s">
        <v>38</v>
      </c>
      <c r="K69" s="1" t="s">
        <v>37</v>
      </c>
      <c r="L69" s="1" t="s">
        <v>37</v>
      </c>
      <c r="M69" s="1" t="s">
        <v>27</v>
      </c>
      <c r="N69" s="1" t="s">
        <v>37</v>
      </c>
      <c r="O69" s="1" t="s">
        <v>38</v>
      </c>
      <c r="P69" s="3" t="s">
        <v>121</v>
      </c>
      <c r="Q69" s="1" t="s">
        <v>112</v>
      </c>
      <c r="R69">
        <v>2</v>
      </c>
      <c r="T69" s="3"/>
    </row>
    <row r="70" spans="1:20" ht="13" x14ac:dyDescent="0.15">
      <c r="A70" s="2">
        <v>43478.897082534721</v>
      </c>
      <c r="B70" s="1" t="s">
        <v>19</v>
      </c>
      <c r="C70" s="1" t="s">
        <v>30</v>
      </c>
      <c r="D70" s="1" t="s">
        <v>31</v>
      </c>
      <c r="E70" s="1" t="s">
        <v>32</v>
      </c>
      <c r="G70" s="1" t="s">
        <v>32</v>
      </c>
      <c r="H70" s="1" t="s">
        <v>25</v>
      </c>
      <c r="I70" s="1" t="s">
        <v>41</v>
      </c>
      <c r="J70" s="1" t="s">
        <v>37</v>
      </c>
      <c r="K70" s="1" t="s">
        <v>37</v>
      </c>
      <c r="L70" s="1" t="s">
        <v>37</v>
      </c>
      <c r="M70" s="1" t="s">
        <v>37</v>
      </c>
      <c r="N70" s="1" t="s">
        <v>38</v>
      </c>
      <c r="O70" s="1" t="s">
        <v>37</v>
      </c>
      <c r="P70" s="3" t="s">
        <v>121</v>
      </c>
      <c r="Q70" s="1" t="s">
        <v>49</v>
      </c>
      <c r="R70">
        <v>1</v>
      </c>
      <c r="T70" s="3"/>
    </row>
    <row r="71" spans="1:20" ht="13" x14ac:dyDescent="0.15">
      <c r="A71" s="2">
        <v>43478.934599756947</v>
      </c>
      <c r="B71" s="1" t="s">
        <v>19</v>
      </c>
      <c r="C71" s="1" t="s">
        <v>20</v>
      </c>
      <c r="D71" s="1" t="s">
        <v>21</v>
      </c>
      <c r="E71" s="1" t="s">
        <v>22</v>
      </c>
      <c r="F71" s="1" t="s">
        <v>23</v>
      </c>
      <c r="G71" s="1" t="s">
        <v>34</v>
      </c>
      <c r="H71" s="1" t="s">
        <v>113</v>
      </c>
      <c r="I71" s="1" t="s">
        <v>41</v>
      </c>
      <c r="J71" s="1" t="s">
        <v>37</v>
      </c>
      <c r="K71" s="1" t="s">
        <v>37</v>
      </c>
      <c r="L71" s="1" t="s">
        <v>38</v>
      </c>
      <c r="M71" s="1" t="s">
        <v>28</v>
      </c>
      <c r="N71" s="1" t="s">
        <v>37</v>
      </c>
      <c r="O71" s="1" t="s">
        <v>38</v>
      </c>
      <c r="P71" s="3" t="s">
        <v>125</v>
      </c>
      <c r="Q71" s="1" t="s">
        <v>114</v>
      </c>
      <c r="T71" s="3"/>
    </row>
    <row r="72" spans="1:20" ht="13" x14ac:dyDescent="0.15">
      <c r="A72" s="2">
        <v>43478.960480729162</v>
      </c>
      <c r="B72" s="1" t="s">
        <v>19</v>
      </c>
      <c r="C72" s="1" t="s">
        <v>30</v>
      </c>
      <c r="D72" s="1" t="s">
        <v>31</v>
      </c>
      <c r="E72" s="1" t="s">
        <v>32</v>
      </c>
      <c r="G72" s="1" t="s">
        <v>34</v>
      </c>
      <c r="H72" s="1" t="s">
        <v>36</v>
      </c>
      <c r="I72" s="1" t="s">
        <v>35</v>
      </c>
      <c r="J72" s="1" t="s">
        <v>38</v>
      </c>
      <c r="K72" s="1" t="s">
        <v>37</v>
      </c>
      <c r="L72" s="1" t="s">
        <v>37</v>
      </c>
      <c r="M72" s="1" t="s">
        <v>27</v>
      </c>
      <c r="N72" s="1" t="s">
        <v>37</v>
      </c>
      <c r="O72" s="1" t="s">
        <v>37</v>
      </c>
      <c r="P72" s="3" t="s">
        <v>121</v>
      </c>
      <c r="Q72" s="1" t="s">
        <v>115</v>
      </c>
      <c r="R72">
        <v>2</v>
      </c>
      <c r="T72" s="3"/>
    </row>
    <row r="73" spans="1:20" ht="13" x14ac:dyDescent="0.15">
      <c r="A73" s="2">
        <v>43478.98399148148</v>
      </c>
      <c r="B73" s="1" t="s">
        <v>19</v>
      </c>
      <c r="C73" s="1" t="s">
        <v>30</v>
      </c>
      <c r="D73" s="1" t="s">
        <v>21</v>
      </c>
      <c r="E73" s="1" t="s">
        <v>32</v>
      </c>
      <c r="G73" s="1" t="s">
        <v>24</v>
      </c>
      <c r="H73" s="1" t="s">
        <v>25</v>
      </c>
      <c r="I73" s="1" t="s">
        <v>35</v>
      </c>
      <c r="J73" s="1" t="s">
        <v>37</v>
      </c>
      <c r="K73" s="1" t="s">
        <v>37</v>
      </c>
      <c r="L73" s="1" t="s">
        <v>37</v>
      </c>
      <c r="M73" s="1" t="s">
        <v>38</v>
      </c>
      <c r="N73" s="1" t="s">
        <v>37</v>
      </c>
      <c r="O73" s="1" t="s">
        <v>37</v>
      </c>
      <c r="P73" s="3" t="s">
        <v>121</v>
      </c>
      <c r="Q73" s="1" t="s">
        <v>116</v>
      </c>
      <c r="R73">
        <v>1</v>
      </c>
      <c r="T73" s="3"/>
    </row>
    <row r="74" spans="1:20" ht="13" x14ac:dyDescent="0.15">
      <c r="A74" s="2">
        <v>43479.324024490736</v>
      </c>
      <c r="B74" s="1" t="s">
        <v>50</v>
      </c>
      <c r="C74" s="1" t="s">
        <v>20</v>
      </c>
      <c r="D74" s="1" t="s">
        <v>21</v>
      </c>
      <c r="E74" s="1" t="s">
        <v>32</v>
      </c>
      <c r="G74" s="1" t="s">
        <v>68</v>
      </c>
      <c r="H74" s="1" t="s">
        <v>25</v>
      </c>
      <c r="I74" s="1" t="s">
        <v>35</v>
      </c>
      <c r="J74" s="1" t="s">
        <v>38</v>
      </c>
      <c r="K74" s="1" t="s">
        <v>37</v>
      </c>
      <c r="L74" s="1" t="s">
        <v>38</v>
      </c>
      <c r="M74" s="1" t="s">
        <v>28</v>
      </c>
      <c r="N74" s="1" t="s">
        <v>37</v>
      </c>
      <c r="O74" s="1" t="s">
        <v>38</v>
      </c>
      <c r="P74" s="3" t="s">
        <v>121</v>
      </c>
      <c r="Q74" s="1" t="s">
        <v>117</v>
      </c>
      <c r="R74">
        <v>1</v>
      </c>
      <c r="T74" s="3"/>
    </row>
    <row r="75" spans="1:20" ht="13" x14ac:dyDescent="0.15">
      <c r="A75" s="2">
        <v>43479.443211261576</v>
      </c>
      <c r="B75" s="1" t="s">
        <v>50</v>
      </c>
      <c r="C75" s="1" t="s">
        <v>30</v>
      </c>
      <c r="D75" s="1" t="s">
        <v>31</v>
      </c>
      <c r="E75" s="1" t="s">
        <v>22</v>
      </c>
      <c r="F75" s="1" t="s">
        <v>23</v>
      </c>
      <c r="G75" s="1" t="s">
        <v>34</v>
      </c>
      <c r="H75" s="1" t="s">
        <v>25</v>
      </c>
      <c r="I75" s="1" t="s">
        <v>26</v>
      </c>
      <c r="J75" s="1" t="s">
        <v>37</v>
      </c>
      <c r="K75" s="1" t="s">
        <v>38</v>
      </c>
      <c r="L75" s="1" t="s">
        <v>37</v>
      </c>
      <c r="M75" s="1" t="s">
        <v>38</v>
      </c>
      <c r="N75" s="1" t="s">
        <v>37</v>
      </c>
      <c r="O75" s="1" t="s">
        <v>37</v>
      </c>
      <c r="P75" s="3" t="s">
        <v>121</v>
      </c>
      <c r="Q75" s="1" t="s">
        <v>53</v>
      </c>
      <c r="R75">
        <v>1</v>
      </c>
      <c r="T75" s="3"/>
    </row>
    <row r="76" spans="1:20" ht="13" x14ac:dyDescent="0.15">
      <c r="A76" s="2">
        <v>43479.448363229167</v>
      </c>
      <c r="B76" s="1" t="s">
        <v>19</v>
      </c>
      <c r="C76" s="1" t="s">
        <v>30</v>
      </c>
      <c r="D76" s="1" t="s">
        <v>31</v>
      </c>
      <c r="E76" s="1" t="s">
        <v>22</v>
      </c>
      <c r="F76" s="1" t="s">
        <v>47</v>
      </c>
      <c r="G76" s="1" t="s">
        <v>34</v>
      </c>
      <c r="H76" s="1" t="s">
        <v>36</v>
      </c>
      <c r="I76" s="1" t="s">
        <v>26</v>
      </c>
      <c r="J76" s="1" t="s">
        <v>38</v>
      </c>
      <c r="K76" s="1" t="s">
        <v>37</v>
      </c>
      <c r="L76" s="1" t="s">
        <v>37</v>
      </c>
      <c r="M76" s="1" t="s">
        <v>37</v>
      </c>
      <c r="N76" s="1" t="s">
        <v>37</v>
      </c>
      <c r="O76" s="1" t="s">
        <v>37</v>
      </c>
      <c r="P76" s="3" t="s">
        <v>121</v>
      </c>
      <c r="Q76" s="1" t="s">
        <v>118</v>
      </c>
      <c r="R76">
        <v>2</v>
      </c>
      <c r="T76" s="3"/>
    </row>
    <row r="77" spans="1:20" ht="13" x14ac:dyDescent="0.15">
      <c r="A77" s="2">
        <v>43479.502584710644</v>
      </c>
      <c r="B77" s="1" t="s">
        <v>50</v>
      </c>
      <c r="C77" s="1" t="s">
        <v>30</v>
      </c>
      <c r="D77" s="1" t="s">
        <v>21</v>
      </c>
      <c r="E77" s="1" t="s">
        <v>32</v>
      </c>
      <c r="G77" s="1" t="s">
        <v>34</v>
      </c>
      <c r="H77" s="1" t="s">
        <v>25</v>
      </c>
      <c r="I77" s="1" t="s">
        <v>26</v>
      </c>
      <c r="J77" s="1" t="s">
        <v>37</v>
      </c>
      <c r="K77" s="1" t="s">
        <v>37</v>
      </c>
      <c r="L77" s="1" t="s">
        <v>38</v>
      </c>
      <c r="M77" s="1" t="s">
        <v>27</v>
      </c>
      <c r="N77" s="1" t="s">
        <v>27</v>
      </c>
      <c r="O77" s="1" t="s">
        <v>38</v>
      </c>
      <c r="P77" s="3" t="s">
        <v>125</v>
      </c>
      <c r="Q77" s="1" t="s">
        <v>119</v>
      </c>
      <c r="R77">
        <v>1</v>
      </c>
      <c r="T77" s="3"/>
    </row>
    <row r="78" spans="1:20" ht="13" x14ac:dyDescent="0.15">
      <c r="A78" s="2">
        <v>43479.943986875005</v>
      </c>
      <c r="B78" s="1" t="s">
        <v>19</v>
      </c>
      <c r="C78" s="1" t="s">
        <v>120</v>
      </c>
      <c r="D78" s="1" t="s">
        <v>31</v>
      </c>
      <c r="E78" s="1" t="s">
        <v>22</v>
      </c>
      <c r="F78" s="1" t="s">
        <v>47</v>
      </c>
      <c r="G78" s="1" t="s">
        <v>24</v>
      </c>
      <c r="H78" s="1" t="s">
        <v>25</v>
      </c>
      <c r="I78" s="1" t="s">
        <v>26</v>
      </c>
      <c r="J78" s="1" t="s">
        <v>27</v>
      </c>
      <c r="K78" s="1" t="s">
        <v>28</v>
      </c>
      <c r="L78" s="1" t="s">
        <v>27</v>
      </c>
      <c r="M78" s="1" t="s">
        <v>28</v>
      </c>
      <c r="N78" s="1" t="s">
        <v>28</v>
      </c>
      <c r="O78" s="1" t="s">
        <v>27</v>
      </c>
      <c r="P78" s="1" t="s">
        <v>121</v>
      </c>
      <c r="Q78" s="1" t="s">
        <v>122</v>
      </c>
      <c r="T78" s="1" t="s">
        <v>123</v>
      </c>
    </row>
    <row r="79" spans="1:20" ht="13" x14ac:dyDescent="0.15">
      <c r="A79" s="2">
        <v>43479.946157071754</v>
      </c>
      <c r="B79" s="1" t="s">
        <v>19</v>
      </c>
      <c r="C79" s="1" t="s">
        <v>124</v>
      </c>
      <c r="D79" s="1" t="s">
        <v>31</v>
      </c>
      <c r="E79" s="1" t="s">
        <v>22</v>
      </c>
      <c r="F79" s="1" t="s">
        <v>47</v>
      </c>
      <c r="G79" s="1" t="s">
        <v>24</v>
      </c>
      <c r="H79" s="1" t="s">
        <v>25</v>
      </c>
      <c r="I79" s="1" t="s">
        <v>26</v>
      </c>
      <c r="J79" s="1" t="s">
        <v>28</v>
      </c>
      <c r="K79" s="1" t="s">
        <v>27</v>
      </c>
      <c r="L79" s="1" t="s">
        <v>28</v>
      </c>
      <c r="M79" s="1" t="s">
        <v>27</v>
      </c>
      <c r="N79" s="1" t="s">
        <v>28</v>
      </c>
      <c r="O79" s="1" t="s">
        <v>27</v>
      </c>
      <c r="P79" s="1" t="s">
        <v>125</v>
      </c>
      <c r="Q79" s="1" t="s">
        <v>122</v>
      </c>
      <c r="T79" s="1" t="s">
        <v>126</v>
      </c>
    </row>
    <row r="80" spans="1:20" ht="13" x14ac:dyDescent="0.15">
      <c r="A80" s="2">
        <v>43480.503736909726</v>
      </c>
      <c r="B80" s="1" t="s">
        <v>19</v>
      </c>
      <c r="C80" s="1" t="s">
        <v>120</v>
      </c>
      <c r="D80" s="1" t="s">
        <v>31</v>
      </c>
      <c r="E80" s="1" t="s">
        <v>22</v>
      </c>
      <c r="F80" s="1" t="s">
        <v>47</v>
      </c>
      <c r="G80" s="1" t="s">
        <v>24</v>
      </c>
      <c r="H80" s="1" t="s">
        <v>25</v>
      </c>
      <c r="I80" s="1" t="s">
        <v>26</v>
      </c>
      <c r="J80" s="1" t="s">
        <v>38</v>
      </c>
      <c r="K80" s="1" t="s">
        <v>37</v>
      </c>
      <c r="L80" s="1" t="s">
        <v>38</v>
      </c>
      <c r="M80" s="1" t="s">
        <v>27</v>
      </c>
      <c r="N80" s="1" t="s">
        <v>37</v>
      </c>
      <c r="O80" s="1" t="s">
        <v>27</v>
      </c>
      <c r="P80" s="1" t="s">
        <v>121</v>
      </c>
      <c r="Q80" s="1" t="s">
        <v>127</v>
      </c>
      <c r="R80">
        <v>1</v>
      </c>
      <c r="T80" s="1" t="s">
        <v>132</v>
      </c>
    </row>
    <row r="81" spans="1:20" ht="13" x14ac:dyDescent="0.15">
      <c r="A81" s="2">
        <v>43480.508117233796</v>
      </c>
      <c r="B81" s="1" t="s">
        <v>50</v>
      </c>
      <c r="C81" s="1" t="s">
        <v>120</v>
      </c>
      <c r="D81" s="1" t="s">
        <v>21</v>
      </c>
      <c r="E81" s="1" t="s">
        <v>32</v>
      </c>
      <c r="G81" s="1" t="s">
        <v>24</v>
      </c>
      <c r="H81" s="1" t="s">
        <v>36</v>
      </c>
      <c r="I81" s="1" t="s">
        <v>41</v>
      </c>
      <c r="J81" s="1" t="s">
        <v>38</v>
      </c>
      <c r="K81" s="1" t="s">
        <v>37</v>
      </c>
      <c r="L81" s="1" t="s">
        <v>37</v>
      </c>
      <c r="M81" s="1" t="s">
        <v>27</v>
      </c>
      <c r="N81" s="1" t="s">
        <v>38</v>
      </c>
      <c r="O81" s="1" t="s">
        <v>38</v>
      </c>
      <c r="P81" s="1" t="s">
        <v>125</v>
      </c>
      <c r="Q81" s="1" t="s">
        <v>128</v>
      </c>
      <c r="R81">
        <v>1</v>
      </c>
    </row>
    <row r="82" spans="1:20" ht="13" x14ac:dyDescent="0.15">
      <c r="A82" s="2">
        <v>43480.510222314813</v>
      </c>
      <c r="B82" s="1" t="s">
        <v>50</v>
      </c>
      <c r="C82" s="1" t="s">
        <v>120</v>
      </c>
      <c r="D82" s="1" t="s">
        <v>31</v>
      </c>
      <c r="E82" s="1" t="s">
        <v>32</v>
      </c>
      <c r="G82" s="1" t="s">
        <v>24</v>
      </c>
      <c r="H82" s="1" t="s">
        <v>36</v>
      </c>
      <c r="I82" s="1" t="s">
        <v>26</v>
      </c>
      <c r="J82" s="1" t="s">
        <v>38</v>
      </c>
      <c r="K82" s="1" t="s">
        <v>37</v>
      </c>
      <c r="L82" s="1" t="s">
        <v>37</v>
      </c>
      <c r="M82" s="1" t="s">
        <v>38</v>
      </c>
      <c r="N82" s="1" t="s">
        <v>37</v>
      </c>
      <c r="O82" s="1" t="s">
        <v>37</v>
      </c>
      <c r="P82" s="1" t="s">
        <v>125</v>
      </c>
      <c r="Q82" s="1" t="s">
        <v>129</v>
      </c>
      <c r="R82">
        <v>1</v>
      </c>
    </row>
    <row r="83" spans="1:20" ht="13" x14ac:dyDescent="0.15">
      <c r="A83" s="2">
        <v>43480.510310196754</v>
      </c>
      <c r="B83" s="1" t="s">
        <v>19</v>
      </c>
      <c r="C83" s="1" t="s">
        <v>120</v>
      </c>
      <c r="D83" s="1" t="s">
        <v>31</v>
      </c>
      <c r="E83" s="1" t="s">
        <v>32</v>
      </c>
      <c r="G83" s="1" t="s">
        <v>68</v>
      </c>
      <c r="H83" s="1" t="s">
        <v>25</v>
      </c>
      <c r="I83" s="1" t="s">
        <v>35</v>
      </c>
      <c r="J83" s="1" t="s">
        <v>38</v>
      </c>
      <c r="K83" s="1" t="s">
        <v>37</v>
      </c>
      <c r="L83" s="1" t="s">
        <v>38</v>
      </c>
      <c r="M83" s="1" t="s">
        <v>27</v>
      </c>
      <c r="N83" s="1" t="s">
        <v>37</v>
      </c>
      <c r="O83" s="1" t="s">
        <v>38</v>
      </c>
      <c r="P83" s="1" t="s">
        <v>125</v>
      </c>
      <c r="Q83" s="1" t="s">
        <v>130</v>
      </c>
    </row>
    <row r="84" spans="1:20" ht="13" x14ac:dyDescent="0.15">
      <c r="A84" s="2">
        <v>43480.510775902774</v>
      </c>
      <c r="B84" s="1" t="s">
        <v>19</v>
      </c>
      <c r="C84" s="1" t="s">
        <v>120</v>
      </c>
      <c r="D84" s="1" t="s">
        <v>31</v>
      </c>
      <c r="E84" s="1" t="s">
        <v>22</v>
      </c>
      <c r="F84" s="1" t="s">
        <v>47</v>
      </c>
      <c r="G84" s="1" t="s">
        <v>24</v>
      </c>
      <c r="H84" s="1" t="s">
        <v>25</v>
      </c>
      <c r="I84" s="1" t="s">
        <v>26</v>
      </c>
      <c r="J84" s="1" t="s">
        <v>37</v>
      </c>
      <c r="K84" s="1" t="s">
        <v>38</v>
      </c>
      <c r="L84" s="1" t="s">
        <v>27</v>
      </c>
      <c r="M84" s="1" t="s">
        <v>27</v>
      </c>
      <c r="N84" s="1" t="s">
        <v>38</v>
      </c>
      <c r="O84" s="1" t="s">
        <v>27</v>
      </c>
      <c r="P84" s="1" t="s">
        <v>125</v>
      </c>
      <c r="Q84" s="1" t="s">
        <v>131</v>
      </c>
      <c r="R84">
        <v>1</v>
      </c>
      <c r="T84" s="1" t="s">
        <v>132</v>
      </c>
    </row>
    <row r="85" spans="1:20" ht="13" x14ac:dyDescent="0.15">
      <c r="A85" s="2">
        <v>43480.513230567129</v>
      </c>
      <c r="B85" s="1" t="s">
        <v>19</v>
      </c>
      <c r="C85" s="1" t="s">
        <v>120</v>
      </c>
      <c r="D85" s="1" t="s">
        <v>31</v>
      </c>
      <c r="E85" s="1" t="s">
        <v>32</v>
      </c>
      <c r="G85" s="1" t="s">
        <v>24</v>
      </c>
      <c r="H85" s="1" t="s">
        <v>25</v>
      </c>
      <c r="I85" s="1" t="s">
        <v>41</v>
      </c>
      <c r="J85" s="1" t="s">
        <v>38</v>
      </c>
      <c r="K85" s="1" t="s">
        <v>38</v>
      </c>
      <c r="L85" s="1" t="s">
        <v>38</v>
      </c>
      <c r="M85" s="1" t="s">
        <v>38</v>
      </c>
      <c r="N85" s="1" t="s">
        <v>38</v>
      </c>
      <c r="O85" s="1" t="s">
        <v>38</v>
      </c>
      <c r="P85" s="1" t="s">
        <v>125</v>
      </c>
      <c r="Q85" s="1" t="s">
        <v>76</v>
      </c>
      <c r="R85">
        <v>1</v>
      </c>
    </row>
    <row r="86" spans="1:20" ht="13" x14ac:dyDescent="0.15">
      <c r="A86" s="2">
        <v>43480.51350483796</v>
      </c>
      <c r="B86" s="1" t="s">
        <v>50</v>
      </c>
      <c r="C86" s="1" t="s">
        <v>120</v>
      </c>
      <c r="D86" s="1" t="s">
        <v>31</v>
      </c>
      <c r="E86" s="1" t="s">
        <v>32</v>
      </c>
      <c r="G86" s="1" t="s">
        <v>24</v>
      </c>
      <c r="H86" s="1" t="s">
        <v>36</v>
      </c>
      <c r="I86" s="1" t="s">
        <v>35</v>
      </c>
      <c r="J86" s="1" t="s">
        <v>37</v>
      </c>
      <c r="K86" s="1" t="s">
        <v>37</v>
      </c>
      <c r="L86" s="1" t="s">
        <v>37</v>
      </c>
      <c r="M86" s="1" t="s">
        <v>27</v>
      </c>
      <c r="N86" s="1" t="s">
        <v>38</v>
      </c>
      <c r="O86" s="1" t="s">
        <v>37</v>
      </c>
      <c r="P86" s="1" t="s">
        <v>125</v>
      </c>
      <c r="Q86" s="1" t="s">
        <v>53</v>
      </c>
      <c r="R86">
        <v>1</v>
      </c>
    </row>
    <row r="87" spans="1:20" ht="13" x14ac:dyDescent="0.15">
      <c r="A87" s="2">
        <v>43480.51369550926</v>
      </c>
      <c r="B87" s="1" t="s">
        <v>19</v>
      </c>
      <c r="C87" s="1" t="s">
        <v>120</v>
      </c>
      <c r="D87" s="1" t="s">
        <v>31</v>
      </c>
      <c r="E87" s="1" t="s">
        <v>32</v>
      </c>
      <c r="G87" s="1" t="s">
        <v>24</v>
      </c>
      <c r="H87" s="1" t="s">
        <v>25</v>
      </c>
      <c r="I87" s="1" t="s">
        <v>26</v>
      </c>
      <c r="J87" s="1" t="s">
        <v>38</v>
      </c>
      <c r="K87" s="1" t="s">
        <v>37</v>
      </c>
      <c r="L87" s="1" t="s">
        <v>37</v>
      </c>
      <c r="M87" s="1" t="s">
        <v>38</v>
      </c>
      <c r="N87" s="1" t="s">
        <v>37</v>
      </c>
      <c r="O87" s="1" t="s">
        <v>38</v>
      </c>
      <c r="P87" s="1" t="s">
        <v>125</v>
      </c>
      <c r="Q87" s="1" t="s">
        <v>133</v>
      </c>
      <c r="R87">
        <v>2</v>
      </c>
    </row>
    <row r="88" spans="1:20" ht="13" x14ac:dyDescent="0.15">
      <c r="A88" s="2">
        <v>43480.513704421297</v>
      </c>
      <c r="B88" s="1" t="s">
        <v>19</v>
      </c>
      <c r="C88" s="1" t="s">
        <v>120</v>
      </c>
      <c r="D88" s="1" t="s">
        <v>31</v>
      </c>
      <c r="E88" s="1" t="s">
        <v>22</v>
      </c>
      <c r="F88" s="1" t="s">
        <v>47</v>
      </c>
      <c r="G88" s="1" t="s">
        <v>24</v>
      </c>
      <c r="H88" s="1" t="s">
        <v>25</v>
      </c>
      <c r="I88" s="1" t="s">
        <v>26</v>
      </c>
      <c r="J88" s="1" t="s">
        <v>37</v>
      </c>
      <c r="K88" s="1" t="s">
        <v>37</v>
      </c>
      <c r="L88" s="1" t="s">
        <v>38</v>
      </c>
      <c r="M88" s="1" t="s">
        <v>27</v>
      </c>
      <c r="N88" s="1" t="s">
        <v>37</v>
      </c>
      <c r="O88" s="1" t="s">
        <v>38</v>
      </c>
      <c r="P88" s="1" t="s">
        <v>121</v>
      </c>
      <c r="Q88" s="1" t="s">
        <v>134</v>
      </c>
      <c r="R88">
        <v>1</v>
      </c>
      <c r="T88" s="1" t="s">
        <v>212</v>
      </c>
    </row>
    <row r="89" spans="1:20" ht="13" x14ac:dyDescent="0.15">
      <c r="A89" s="2">
        <v>43480.514167210647</v>
      </c>
      <c r="B89" s="1" t="s">
        <v>19</v>
      </c>
      <c r="C89" s="1" t="s">
        <v>120</v>
      </c>
      <c r="D89" s="1" t="s">
        <v>31</v>
      </c>
      <c r="E89" s="1" t="s">
        <v>32</v>
      </c>
      <c r="G89" s="1" t="s">
        <v>32</v>
      </c>
      <c r="H89" s="1" t="s">
        <v>36</v>
      </c>
      <c r="I89" s="1" t="s">
        <v>26</v>
      </c>
      <c r="J89" s="1" t="s">
        <v>37</v>
      </c>
      <c r="K89" s="1" t="s">
        <v>37</v>
      </c>
      <c r="L89" s="1" t="s">
        <v>37</v>
      </c>
      <c r="M89" s="1" t="s">
        <v>27</v>
      </c>
      <c r="N89" s="1" t="s">
        <v>37</v>
      </c>
      <c r="O89" s="1" t="s">
        <v>38</v>
      </c>
      <c r="P89" s="1" t="s">
        <v>125</v>
      </c>
      <c r="Q89" s="1" t="s">
        <v>135</v>
      </c>
      <c r="R89">
        <v>1</v>
      </c>
    </row>
    <row r="90" spans="1:20" ht="13" x14ac:dyDescent="0.15">
      <c r="A90" s="2">
        <v>43480.514209918983</v>
      </c>
      <c r="B90" s="1" t="s">
        <v>19</v>
      </c>
      <c r="C90" s="1" t="s">
        <v>120</v>
      </c>
      <c r="D90" s="1" t="s">
        <v>31</v>
      </c>
      <c r="E90" s="1" t="s">
        <v>32</v>
      </c>
      <c r="G90" s="1" t="s">
        <v>24</v>
      </c>
      <c r="H90" s="1" t="s">
        <v>36</v>
      </c>
      <c r="I90" s="1" t="s">
        <v>41</v>
      </c>
      <c r="J90" s="1" t="s">
        <v>37</v>
      </c>
      <c r="K90" s="1" t="s">
        <v>37</v>
      </c>
      <c r="L90" s="1" t="s">
        <v>37</v>
      </c>
      <c r="M90" s="1" t="s">
        <v>27</v>
      </c>
      <c r="N90" s="1" t="s">
        <v>37</v>
      </c>
      <c r="O90" s="1" t="s">
        <v>38</v>
      </c>
      <c r="P90" s="1" t="s">
        <v>125</v>
      </c>
      <c r="Q90" s="1" t="s">
        <v>136</v>
      </c>
      <c r="R90">
        <v>1</v>
      </c>
    </row>
    <row r="91" spans="1:20" ht="13" x14ac:dyDescent="0.15">
      <c r="A91" s="2">
        <v>43480.514289942133</v>
      </c>
      <c r="B91" s="1" t="s">
        <v>19</v>
      </c>
      <c r="C91" s="1" t="s">
        <v>120</v>
      </c>
      <c r="D91" s="1" t="s">
        <v>31</v>
      </c>
      <c r="E91" s="1" t="s">
        <v>22</v>
      </c>
      <c r="F91" s="1" t="s">
        <v>47</v>
      </c>
      <c r="G91" s="1" t="s">
        <v>34</v>
      </c>
      <c r="H91" s="1" t="s">
        <v>25</v>
      </c>
      <c r="I91" s="1" t="s">
        <v>41</v>
      </c>
      <c r="J91" s="1" t="s">
        <v>38</v>
      </c>
      <c r="K91" s="1" t="s">
        <v>37</v>
      </c>
      <c r="L91" s="1" t="s">
        <v>37</v>
      </c>
      <c r="M91" s="1" t="s">
        <v>27</v>
      </c>
      <c r="N91" s="1" t="s">
        <v>37</v>
      </c>
      <c r="O91" s="1" t="s">
        <v>27</v>
      </c>
      <c r="P91" s="1" t="s">
        <v>125</v>
      </c>
      <c r="Q91" s="1" t="s">
        <v>137</v>
      </c>
      <c r="R91">
        <v>1</v>
      </c>
      <c r="T91" s="1" t="s">
        <v>138</v>
      </c>
    </row>
    <row r="92" spans="1:20" ht="13" x14ac:dyDescent="0.15">
      <c r="A92" s="2">
        <v>43480.514773333329</v>
      </c>
      <c r="B92" s="1" t="s">
        <v>19</v>
      </c>
      <c r="C92" s="1" t="s">
        <v>120</v>
      </c>
      <c r="D92" s="1" t="s">
        <v>31</v>
      </c>
      <c r="E92" s="1" t="s">
        <v>32</v>
      </c>
      <c r="G92" s="1" t="s">
        <v>24</v>
      </c>
      <c r="H92" s="1" t="s">
        <v>36</v>
      </c>
      <c r="I92" s="1" t="s">
        <v>26</v>
      </c>
      <c r="J92" s="1" t="s">
        <v>37</v>
      </c>
      <c r="K92" s="1" t="s">
        <v>37</v>
      </c>
      <c r="L92" s="1" t="s">
        <v>38</v>
      </c>
      <c r="M92" s="1" t="s">
        <v>38</v>
      </c>
      <c r="N92" s="1" t="s">
        <v>37</v>
      </c>
      <c r="O92" s="1" t="s">
        <v>27</v>
      </c>
      <c r="P92" s="1" t="s">
        <v>125</v>
      </c>
      <c r="Q92" s="1" t="s">
        <v>48</v>
      </c>
      <c r="R92">
        <v>1</v>
      </c>
    </row>
    <row r="93" spans="1:20" ht="13" x14ac:dyDescent="0.15">
      <c r="A93" s="2">
        <v>43480.514988449075</v>
      </c>
      <c r="B93" s="1" t="s">
        <v>19</v>
      </c>
      <c r="C93" s="1" t="s">
        <v>120</v>
      </c>
      <c r="D93" s="1" t="s">
        <v>31</v>
      </c>
      <c r="E93" s="1" t="s">
        <v>32</v>
      </c>
      <c r="G93" s="1" t="s">
        <v>24</v>
      </c>
      <c r="H93" s="1" t="s">
        <v>36</v>
      </c>
      <c r="I93" s="1" t="s">
        <v>35</v>
      </c>
      <c r="J93" s="1" t="s">
        <v>37</v>
      </c>
      <c r="K93" s="1" t="s">
        <v>37</v>
      </c>
      <c r="L93" s="1" t="s">
        <v>37</v>
      </c>
      <c r="M93" s="1" t="s">
        <v>38</v>
      </c>
      <c r="N93" s="1" t="s">
        <v>37</v>
      </c>
      <c r="O93" s="1" t="s">
        <v>27</v>
      </c>
      <c r="P93" s="1" t="s">
        <v>125</v>
      </c>
      <c r="Q93" s="1" t="s">
        <v>139</v>
      </c>
      <c r="R93">
        <v>1</v>
      </c>
    </row>
    <row r="94" spans="1:20" ht="13" x14ac:dyDescent="0.15">
      <c r="A94" s="2">
        <v>43480.515009733797</v>
      </c>
      <c r="B94" s="1" t="s">
        <v>19</v>
      </c>
      <c r="C94" s="1" t="s">
        <v>120</v>
      </c>
      <c r="D94" s="1" t="s">
        <v>31</v>
      </c>
      <c r="E94" s="1" t="s">
        <v>32</v>
      </c>
      <c r="G94" s="1" t="s">
        <v>24</v>
      </c>
      <c r="H94" s="1" t="s">
        <v>25</v>
      </c>
      <c r="I94" s="1" t="s">
        <v>41</v>
      </c>
      <c r="J94" s="1" t="s">
        <v>37</v>
      </c>
      <c r="K94" s="1" t="s">
        <v>37</v>
      </c>
      <c r="L94" s="1" t="s">
        <v>37</v>
      </c>
      <c r="M94" s="1" t="s">
        <v>27</v>
      </c>
      <c r="N94" s="1" t="s">
        <v>38</v>
      </c>
      <c r="O94" s="1" t="s">
        <v>38</v>
      </c>
      <c r="P94" s="1" t="s">
        <v>125</v>
      </c>
      <c r="Q94" s="1" t="s">
        <v>140</v>
      </c>
      <c r="R94">
        <v>1</v>
      </c>
    </row>
    <row r="95" spans="1:20" ht="13" x14ac:dyDescent="0.15">
      <c r="A95" s="2">
        <v>43480.515643321763</v>
      </c>
      <c r="B95" s="1" t="s">
        <v>19</v>
      </c>
      <c r="C95" s="1" t="s">
        <v>120</v>
      </c>
      <c r="D95" s="1" t="s">
        <v>31</v>
      </c>
      <c r="E95" s="1" t="s">
        <v>32</v>
      </c>
      <c r="G95" s="1" t="s">
        <v>24</v>
      </c>
      <c r="H95" s="1" t="s">
        <v>36</v>
      </c>
      <c r="I95" s="1" t="s">
        <v>26</v>
      </c>
      <c r="J95" s="1" t="s">
        <v>38</v>
      </c>
      <c r="K95" s="1" t="s">
        <v>38</v>
      </c>
      <c r="L95" s="1" t="s">
        <v>27</v>
      </c>
      <c r="M95" s="1" t="s">
        <v>27</v>
      </c>
      <c r="N95" s="1" t="s">
        <v>38</v>
      </c>
      <c r="O95" s="1" t="s">
        <v>27</v>
      </c>
      <c r="P95" s="1" t="s">
        <v>125</v>
      </c>
      <c r="Q95" s="1" t="s">
        <v>141</v>
      </c>
      <c r="R95">
        <v>1</v>
      </c>
    </row>
    <row r="96" spans="1:20" ht="13" x14ac:dyDescent="0.15">
      <c r="A96" s="2">
        <v>43480.515709884261</v>
      </c>
      <c r="B96" s="1" t="s">
        <v>50</v>
      </c>
      <c r="C96" s="1" t="s">
        <v>120</v>
      </c>
      <c r="D96" s="1" t="s">
        <v>31</v>
      </c>
      <c r="E96" s="1" t="s">
        <v>32</v>
      </c>
      <c r="G96" s="1" t="s">
        <v>68</v>
      </c>
      <c r="H96" s="1" t="s">
        <v>36</v>
      </c>
      <c r="I96" s="1" t="s">
        <v>41</v>
      </c>
      <c r="J96" s="1" t="s">
        <v>37</v>
      </c>
      <c r="K96" s="1" t="s">
        <v>37</v>
      </c>
      <c r="L96" s="1" t="s">
        <v>38</v>
      </c>
      <c r="M96" s="1" t="s">
        <v>38</v>
      </c>
      <c r="N96" s="1" t="s">
        <v>37</v>
      </c>
      <c r="O96" s="1" t="s">
        <v>38</v>
      </c>
      <c r="P96" s="1" t="s">
        <v>125</v>
      </c>
      <c r="Q96" s="1" t="s">
        <v>142</v>
      </c>
      <c r="R96">
        <v>2</v>
      </c>
    </row>
    <row r="97" spans="1:20" ht="13" x14ac:dyDescent="0.15">
      <c r="A97" s="2">
        <v>43480.516395393519</v>
      </c>
      <c r="B97" s="1" t="s">
        <v>19</v>
      </c>
      <c r="C97" s="1" t="s">
        <v>120</v>
      </c>
      <c r="D97" s="1" t="s">
        <v>31</v>
      </c>
      <c r="E97" s="1" t="s">
        <v>32</v>
      </c>
      <c r="G97" s="1" t="s">
        <v>24</v>
      </c>
      <c r="H97" s="1" t="s">
        <v>36</v>
      </c>
      <c r="I97" s="1" t="s">
        <v>35</v>
      </c>
      <c r="J97" s="1" t="s">
        <v>38</v>
      </c>
      <c r="K97" s="1" t="s">
        <v>37</v>
      </c>
      <c r="L97" s="1" t="s">
        <v>27</v>
      </c>
      <c r="M97" s="1" t="s">
        <v>38</v>
      </c>
      <c r="N97" s="1" t="s">
        <v>38</v>
      </c>
      <c r="O97" s="1" t="s">
        <v>27</v>
      </c>
      <c r="P97" s="1" t="s">
        <v>125</v>
      </c>
      <c r="Q97" s="1" t="s">
        <v>39</v>
      </c>
      <c r="R97">
        <v>2</v>
      </c>
    </row>
    <row r="98" spans="1:20" ht="13" x14ac:dyDescent="0.15">
      <c r="A98" s="2">
        <v>43480.516423668982</v>
      </c>
      <c r="B98" s="1" t="s">
        <v>19</v>
      </c>
      <c r="C98" s="1" t="s">
        <v>120</v>
      </c>
      <c r="D98" s="1" t="s">
        <v>31</v>
      </c>
      <c r="E98" s="1" t="s">
        <v>32</v>
      </c>
      <c r="G98" s="1" t="s">
        <v>24</v>
      </c>
      <c r="H98" s="1" t="s">
        <v>143</v>
      </c>
      <c r="I98" s="1" t="s">
        <v>41</v>
      </c>
      <c r="J98" s="1" t="s">
        <v>38</v>
      </c>
      <c r="K98" s="1" t="s">
        <v>37</v>
      </c>
      <c r="L98" s="1" t="s">
        <v>27</v>
      </c>
      <c r="M98" s="1" t="s">
        <v>38</v>
      </c>
      <c r="N98" s="1" t="s">
        <v>27</v>
      </c>
      <c r="O98" s="1" t="s">
        <v>27</v>
      </c>
      <c r="P98" s="1" t="s">
        <v>125</v>
      </c>
      <c r="Q98" s="1" t="s">
        <v>39</v>
      </c>
      <c r="R98">
        <v>2</v>
      </c>
    </row>
    <row r="99" spans="1:20" ht="13" x14ac:dyDescent="0.15">
      <c r="A99" s="2">
        <v>43480.5172775463</v>
      </c>
      <c r="B99" s="1" t="s">
        <v>50</v>
      </c>
      <c r="C99" s="1" t="s">
        <v>120</v>
      </c>
      <c r="D99" s="1" t="s">
        <v>21</v>
      </c>
      <c r="E99" s="1" t="s">
        <v>32</v>
      </c>
      <c r="G99" s="1" t="s">
        <v>24</v>
      </c>
      <c r="H99" s="1" t="s">
        <v>36</v>
      </c>
      <c r="I99" s="1" t="s">
        <v>41</v>
      </c>
      <c r="J99" s="1" t="s">
        <v>37</v>
      </c>
      <c r="K99" s="1" t="s">
        <v>37</v>
      </c>
      <c r="L99" s="1" t="s">
        <v>38</v>
      </c>
      <c r="M99" s="1" t="s">
        <v>27</v>
      </c>
      <c r="N99" s="1" t="s">
        <v>37</v>
      </c>
      <c r="O99" s="1" t="s">
        <v>27</v>
      </c>
      <c r="P99" s="1" t="s">
        <v>125</v>
      </c>
      <c r="Q99" s="1" t="s">
        <v>106</v>
      </c>
      <c r="R99">
        <v>1</v>
      </c>
    </row>
    <row r="100" spans="1:20" ht="13" x14ac:dyDescent="0.15">
      <c r="A100" s="2">
        <v>43480.517376284726</v>
      </c>
      <c r="B100" s="1" t="s">
        <v>19</v>
      </c>
      <c r="C100" s="1" t="s">
        <v>120</v>
      </c>
      <c r="D100" s="1" t="s">
        <v>31</v>
      </c>
      <c r="E100" s="1" t="s">
        <v>32</v>
      </c>
      <c r="G100" s="1" t="s">
        <v>24</v>
      </c>
      <c r="H100" s="1" t="s">
        <v>25</v>
      </c>
      <c r="I100" s="1" t="s">
        <v>26</v>
      </c>
      <c r="J100" s="1" t="s">
        <v>37</v>
      </c>
      <c r="K100" s="1" t="s">
        <v>37</v>
      </c>
      <c r="L100" s="1" t="s">
        <v>37</v>
      </c>
      <c r="M100" s="1" t="s">
        <v>38</v>
      </c>
      <c r="N100" s="1" t="s">
        <v>38</v>
      </c>
      <c r="O100" s="1" t="s">
        <v>27</v>
      </c>
      <c r="P100" s="1" t="s">
        <v>125</v>
      </c>
      <c r="Q100" s="1" t="s">
        <v>144</v>
      </c>
    </row>
    <row r="101" spans="1:20" ht="13" x14ac:dyDescent="0.15">
      <c r="A101" s="2">
        <v>43480.517738807874</v>
      </c>
      <c r="B101" s="1" t="s">
        <v>19</v>
      </c>
      <c r="C101" s="1" t="s">
        <v>120</v>
      </c>
      <c r="D101" s="1" t="s">
        <v>31</v>
      </c>
      <c r="E101" s="1" t="s">
        <v>32</v>
      </c>
      <c r="G101" s="1" t="s">
        <v>24</v>
      </c>
      <c r="H101" s="1" t="s">
        <v>25</v>
      </c>
      <c r="I101" s="1" t="s">
        <v>41</v>
      </c>
      <c r="J101" s="1" t="s">
        <v>37</v>
      </c>
      <c r="K101" s="1" t="s">
        <v>37</v>
      </c>
      <c r="L101" s="1" t="s">
        <v>37</v>
      </c>
      <c r="M101" s="1" t="s">
        <v>27</v>
      </c>
      <c r="N101" s="1" t="s">
        <v>38</v>
      </c>
      <c r="O101" s="1" t="s">
        <v>38</v>
      </c>
      <c r="P101" s="1" t="s">
        <v>125</v>
      </c>
      <c r="Q101" s="1" t="s">
        <v>49</v>
      </c>
      <c r="R101">
        <v>1</v>
      </c>
    </row>
    <row r="102" spans="1:20" ht="13" x14ac:dyDescent="0.15">
      <c r="A102" s="2">
        <v>43480.517775347224</v>
      </c>
      <c r="B102" s="1" t="s">
        <v>19</v>
      </c>
      <c r="C102" s="1" t="s">
        <v>120</v>
      </c>
      <c r="D102" s="1" t="s">
        <v>31</v>
      </c>
      <c r="E102" s="1" t="s">
        <v>32</v>
      </c>
      <c r="G102" s="1" t="s">
        <v>24</v>
      </c>
      <c r="H102" s="1" t="s">
        <v>25</v>
      </c>
      <c r="I102" s="1" t="s">
        <v>26</v>
      </c>
      <c r="J102" s="1" t="s">
        <v>37</v>
      </c>
      <c r="K102" s="1" t="s">
        <v>37</v>
      </c>
      <c r="L102" s="1" t="s">
        <v>37</v>
      </c>
      <c r="M102" s="1" t="s">
        <v>37</v>
      </c>
      <c r="N102" s="1" t="s">
        <v>37</v>
      </c>
      <c r="O102" s="1" t="s">
        <v>37</v>
      </c>
      <c r="P102" s="1" t="s">
        <v>121</v>
      </c>
      <c r="Q102" s="1" t="s">
        <v>145</v>
      </c>
    </row>
    <row r="103" spans="1:20" ht="13" x14ac:dyDescent="0.15">
      <c r="A103" s="2">
        <v>43480.51786162037</v>
      </c>
      <c r="B103" s="1" t="s">
        <v>19</v>
      </c>
      <c r="C103" s="1" t="s">
        <v>120</v>
      </c>
      <c r="D103" s="1" t="s">
        <v>31</v>
      </c>
      <c r="E103" s="1" t="s">
        <v>32</v>
      </c>
      <c r="G103" s="1" t="s">
        <v>24</v>
      </c>
      <c r="H103" s="1" t="s">
        <v>25</v>
      </c>
      <c r="I103" s="1" t="s">
        <v>41</v>
      </c>
      <c r="J103" s="1" t="s">
        <v>37</v>
      </c>
      <c r="K103" s="1" t="s">
        <v>37</v>
      </c>
      <c r="L103" s="1" t="s">
        <v>37</v>
      </c>
      <c r="M103" s="1" t="s">
        <v>27</v>
      </c>
      <c r="N103" s="1" t="s">
        <v>37</v>
      </c>
      <c r="O103" s="1" t="s">
        <v>37</v>
      </c>
      <c r="P103" s="1" t="s">
        <v>125</v>
      </c>
      <c r="Q103" s="1" t="s">
        <v>142</v>
      </c>
      <c r="R103">
        <v>2</v>
      </c>
    </row>
    <row r="104" spans="1:20" ht="13" x14ac:dyDescent="0.15">
      <c r="A104" s="2">
        <v>43480.518104814815</v>
      </c>
      <c r="B104" s="1" t="s">
        <v>19</v>
      </c>
      <c r="C104" s="1" t="s">
        <v>146</v>
      </c>
      <c r="D104" s="1" t="s">
        <v>31</v>
      </c>
      <c r="E104" s="1" t="s">
        <v>22</v>
      </c>
      <c r="F104" s="1" t="s">
        <v>23</v>
      </c>
      <c r="G104" s="1" t="s">
        <v>24</v>
      </c>
      <c r="H104" s="1" t="s">
        <v>147</v>
      </c>
      <c r="I104" s="1" t="s">
        <v>41</v>
      </c>
      <c r="J104" s="1" t="s">
        <v>37</v>
      </c>
      <c r="K104" s="1" t="s">
        <v>37</v>
      </c>
      <c r="L104" s="1" t="s">
        <v>37</v>
      </c>
      <c r="M104" s="1" t="s">
        <v>27</v>
      </c>
      <c r="N104" s="1" t="s">
        <v>37</v>
      </c>
      <c r="O104" s="1" t="s">
        <v>27</v>
      </c>
      <c r="P104" s="1" t="s">
        <v>125</v>
      </c>
      <c r="Q104" s="1" t="s">
        <v>148</v>
      </c>
      <c r="T104" s="1" t="s">
        <v>126</v>
      </c>
    </row>
    <row r="105" spans="1:20" ht="13" x14ac:dyDescent="0.15">
      <c r="A105" s="2">
        <v>43480.518517800927</v>
      </c>
      <c r="B105" s="1" t="s">
        <v>19</v>
      </c>
      <c r="C105" s="1" t="s">
        <v>120</v>
      </c>
      <c r="D105" s="1" t="s">
        <v>31</v>
      </c>
      <c r="E105" s="1" t="s">
        <v>32</v>
      </c>
      <c r="G105" s="1" t="s">
        <v>34</v>
      </c>
      <c r="H105" s="1" t="s">
        <v>36</v>
      </c>
      <c r="I105" s="1" t="s">
        <v>35</v>
      </c>
      <c r="J105" s="1" t="s">
        <v>38</v>
      </c>
      <c r="K105" s="1" t="s">
        <v>38</v>
      </c>
      <c r="L105" s="1" t="s">
        <v>27</v>
      </c>
      <c r="M105" s="1" t="s">
        <v>27</v>
      </c>
      <c r="N105" s="1" t="s">
        <v>38</v>
      </c>
      <c r="O105" s="1" t="s">
        <v>27</v>
      </c>
      <c r="P105" s="1" t="s">
        <v>121</v>
      </c>
      <c r="Q105" s="1" t="s">
        <v>73</v>
      </c>
      <c r="R105">
        <v>1</v>
      </c>
    </row>
    <row r="106" spans="1:20" ht="13" x14ac:dyDescent="0.15">
      <c r="A106" s="2">
        <v>43480.518944131945</v>
      </c>
      <c r="B106" s="1" t="s">
        <v>19</v>
      </c>
      <c r="C106" s="1" t="s">
        <v>120</v>
      </c>
      <c r="D106" s="1" t="s">
        <v>31</v>
      </c>
      <c r="E106" s="1" t="s">
        <v>32</v>
      </c>
      <c r="G106" s="1" t="s">
        <v>68</v>
      </c>
      <c r="H106" s="1" t="s">
        <v>36</v>
      </c>
      <c r="I106" s="1" t="s">
        <v>26</v>
      </c>
      <c r="J106" s="1" t="s">
        <v>37</v>
      </c>
      <c r="K106" s="1" t="s">
        <v>37</v>
      </c>
      <c r="L106" s="1" t="s">
        <v>37</v>
      </c>
      <c r="M106" s="1" t="s">
        <v>37</v>
      </c>
      <c r="N106" s="1" t="s">
        <v>37</v>
      </c>
      <c r="O106" s="1" t="s">
        <v>37</v>
      </c>
      <c r="P106" s="1" t="s">
        <v>125</v>
      </c>
      <c r="Q106" s="1" t="s">
        <v>149</v>
      </c>
      <c r="R106">
        <v>1</v>
      </c>
    </row>
    <row r="107" spans="1:20" ht="13" x14ac:dyDescent="0.15">
      <c r="A107" s="2">
        <v>43480.519364351851</v>
      </c>
      <c r="B107" s="1" t="s">
        <v>19</v>
      </c>
      <c r="C107" s="1" t="s">
        <v>120</v>
      </c>
      <c r="D107" s="1" t="s">
        <v>31</v>
      </c>
      <c r="E107" s="1" t="s">
        <v>32</v>
      </c>
      <c r="G107" s="1" t="s">
        <v>24</v>
      </c>
      <c r="H107" s="1" t="s">
        <v>25</v>
      </c>
      <c r="I107" s="1" t="s">
        <v>35</v>
      </c>
      <c r="J107" s="1" t="s">
        <v>37</v>
      </c>
      <c r="K107" s="1" t="s">
        <v>37</v>
      </c>
      <c r="L107" s="1" t="s">
        <v>38</v>
      </c>
      <c r="M107" s="1" t="s">
        <v>27</v>
      </c>
      <c r="N107" s="1" t="s">
        <v>37</v>
      </c>
      <c r="O107" s="1" t="s">
        <v>38</v>
      </c>
      <c r="P107" s="1" t="s">
        <v>121</v>
      </c>
      <c r="Q107" s="1" t="s">
        <v>150</v>
      </c>
    </row>
    <row r="108" spans="1:20" ht="13" x14ac:dyDescent="0.15">
      <c r="A108" s="2">
        <v>43480.519715104165</v>
      </c>
      <c r="B108" s="1" t="s">
        <v>19</v>
      </c>
      <c r="C108" s="1" t="s">
        <v>120</v>
      </c>
      <c r="D108" s="1" t="s">
        <v>31</v>
      </c>
      <c r="E108" s="1" t="s">
        <v>32</v>
      </c>
      <c r="G108" s="1" t="s">
        <v>68</v>
      </c>
      <c r="H108" s="1" t="s">
        <v>25</v>
      </c>
      <c r="I108" s="1" t="s">
        <v>41</v>
      </c>
      <c r="J108" s="1" t="s">
        <v>37</v>
      </c>
      <c r="K108" s="1" t="s">
        <v>37</v>
      </c>
      <c r="L108" s="1" t="s">
        <v>38</v>
      </c>
      <c r="M108" s="1" t="s">
        <v>38</v>
      </c>
      <c r="N108" s="1" t="s">
        <v>37</v>
      </c>
      <c r="O108" s="1" t="s">
        <v>38</v>
      </c>
      <c r="P108" s="1" t="s">
        <v>121</v>
      </c>
      <c r="Q108" s="1" t="s">
        <v>151</v>
      </c>
      <c r="R108">
        <v>1</v>
      </c>
    </row>
    <row r="109" spans="1:20" ht="13" x14ac:dyDescent="0.15">
      <c r="A109" s="2">
        <v>43480.520251817128</v>
      </c>
      <c r="B109" s="1" t="s">
        <v>19</v>
      </c>
      <c r="C109" s="1" t="s">
        <v>120</v>
      </c>
      <c r="D109" s="1" t="s">
        <v>31</v>
      </c>
      <c r="E109" s="1" t="s">
        <v>32</v>
      </c>
      <c r="G109" s="1" t="s">
        <v>34</v>
      </c>
      <c r="H109" s="1" t="s">
        <v>36</v>
      </c>
      <c r="I109" s="1" t="s">
        <v>26</v>
      </c>
      <c r="J109" s="1" t="s">
        <v>37</v>
      </c>
      <c r="K109" s="1" t="s">
        <v>37</v>
      </c>
      <c r="L109" s="1" t="s">
        <v>37</v>
      </c>
      <c r="M109" s="1" t="s">
        <v>37</v>
      </c>
      <c r="N109" s="1" t="s">
        <v>37</v>
      </c>
      <c r="O109" s="1" t="s">
        <v>37</v>
      </c>
      <c r="P109" s="1" t="s">
        <v>125</v>
      </c>
      <c r="Q109" s="1" t="s">
        <v>78</v>
      </c>
      <c r="R109">
        <v>1</v>
      </c>
    </row>
    <row r="110" spans="1:20" ht="13" x14ac:dyDescent="0.15">
      <c r="A110" s="2">
        <v>43480.520573136571</v>
      </c>
      <c r="B110" s="1" t="s">
        <v>19</v>
      </c>
      <c r="C110" s="1" t="s">
        <v>120</v>
      </c>
      <c r="D110" s="1" t="s">
        <v>31</v>
      </c>
      <c r="E110" s="1" t="s">
        <v>22</v>
      </c>
      <c r="F110" s="1" t="s">
        <v>23</v>
      </c>
      <c r="G110" s="1" t="s">
        <v>24</v>
      </c>
      <c r="H110" s="1" t="s">
        <v>152</v>
      </c>
      <c r="I110" s="1" t="s">
        <v>26</v>
      </c>
      <c r="J110" s="1" t="s">
        <v>38</v>
      </c>
      <c r="K110" s="1" t="s">
        <v>37</v>
      </c>
      <c r="L110" s="1" t="s">
        <v>37</v>
      </c>
      <c r="M110" s="1" t="s">
        <v>38</v>
      </c>
      <c r="N110" s="1" t="s">
        <v>37</v>
      </c>
      <c r="O110" s="1" t="s">
        <v>27</v>
      </c>
      <c r="P110" s="1" t="s">
        <v>125</v>
      </c>
      <c r="Q110" s="1" t="s">
        <v>153</v>
      </c>
      <c r="R110">
        <v>1</v>
      </c>
      <c r="T110" s="1" t="s">
        <v>212</v>
      </c>
    </row>
    <row r="111" spans="1:20" ht="13" x14ac:dyDescent="0.15">
      <c r="A111" s="2">
        <v>43480.520961817128</v>
      </c>
      <c r="B111" s="1" t="s">
        <v>19</v>
      </c>
      <c r="C111" s="1" t="s">
        <v>120</v>
      </c>
      <c r="D111" s="1" t="s">
        <v>31</v>
      </c>
      <c r="E111" s="1" t="s">
        <v>32</v>
      </c>
      <c r="G111" s="1" t="s">
        <v>24</v>
      </c>
      <c r="H111" s="1" t="s">
        <v>25</v>
      </c>
      <c r="I111" s="1" t="s">
        <v>35</v>
      </c>
      <c r="J111" s="1" t="s">
        <v>37</v>
      </c>
      <c r="K111" s="1" t="s">
        <v>38</v>
      </c>
      <c r="L111" s="1" t="s">
        <v>38</v>
      </c>
      <c r="M111" s="1" t="s">
        <v>27</v>
      </c>
      <c r="N111" s="1" t="s">
        <v>37</v>
      </c>
      <c r="O111" s="1" t="s">
        <v>28</v>
      </c>
      <c r="P111" s="1" t="s">
        <v>121</v>
      </c>
      <c r="Q111" s="1" t="s">
        <v>154</v>
      </c>
      <c r="R111">
        <v>1</v>
      </c>
    </row>
    <row r="112" spans="1:20" ht="13" x14ac:dyDescent="0.15">
      <c r="A112" s="2">
        <v>43480.521051701391</v>
      </c>
      <c r="B112" s="1" t="s">
        <v>19</v>
      </c>
      <c r="C112" s="1" t="s">
        <v>120</v>
      </c>
      <c r="D112" s="1" t="s">
        <v>31</v>
      </c>
      <c r="E112" s="1" t="s">
        <v>32</v>
      </c>
      <c r="G112" s="1" t="s">
        <v>24</v>
      </c>
      <c r="H112" s="1" t="s">
        <v>25</v>
      </c>
      <c r="I112" s="1" t="s">
        <v>41</v>
      </c>
      <c r="J112" s="1" t="s">
        <v>38</v>
      </c>
      <c r="K112" s="1" t="s">
        <v>37</v>
      </c>
      <c r="L112" s="1" t="s">
        <v>38</v>
      </c>
      <c r="M112" s="1" t="s">
        <v>27</v>
      </c>
      <c r="N112" s="1" t="s">
        <v>37</v>
      </c>
      <c r="O112" s="1" t="s">
        <v>38</v>
      </c>
      <c r="P112" s="1" t="s">
        <v>125</v>
      </c>
      <c r="Q112" s="1" t="s">
        <v>155</v>
      </c>
      <c r="R112">
        <v>2</v>
      </c>
    </row>
    <row r="113" spans="1:20" ht="13" x14ac:dyDescent="0.15">
      <c r="A113" s="2">
        <v>43480.521597662038</v>
      </c>
      <c r="B113" s="1" t="s">
        <v>50</v>
      </c>
      <c r="C113" s="1" t="s">
        <v>120</v>
      </c>
      <c r="D113" s="1" t="s">
        <v>67</v>
      </c>
      <c r="E113" s="1" t="s">
        <v>32</v>
      </c>
      <c r="G113" s="1" t="s">
        <v>24</v>
      </c>
      <c r="H113" s="1" t="s">
        <v>36</v>
      </c>
      <c r="I113" s="1" t="s">
        <v>35</v>
      </c>
      <c r="J113" s="1" t="s">
        <v>37</v>
      </c>
      <c r="K113" s="1" t="s">
        <v>37</v>
      </c>
      <c r="L113" s="1" t="s">
        <v>37</v>
      </c>
      <c r="M113" s="1" t="s">
        <v>38</v>
      </c>
      <c r="N113" s="1" t="s">
        <v>38</v>
      </c>
      <c r="O113" s="1" t="s">
        <v>38</v>
      </c>
      <c r="P113" s="1" t="s">
        <v>125</v>
      </c>
      <c r="Q113" s="1" t="s">
        <v>156</v>
      </c>
    </row>
    <row r="114" spans="1:20" ht="13" x14ac:dyDescent="0.15">
      <c r="A114" s="2">
        <v>43480.521635659723</v>
      </c>
      <c r="B114" s="1" t="s">
        <v>19</v>
      </c>
      <c r="C114" s="1" t="s">
        <v>146</v>
      </c>
      <c r="D114" s="1" t="s">
        <v>67</v>
      </c>
      <c r="E114" s="1" t="s">
        <v>32</v>
      </c>
      <c r="G114" s="1" t="s">
        <v>68</v>
      </c>
      <c r="H114" s="1" t="s">
        <v>36</v>
      </c>
      <c r="I114" s="1" t="s">
        <v>26</v>
      </c>
      <c r="J114" s="1" t="s">
        <v>27</v>
      </c>
      <c r="K114" s="1" t="s">
        <v>37</v>
      </c>
      <c r="L114" s="1" t="s">
        <v>38</v>
      </c>
      <c r="M114" s="1" t="s">
        <v>27</v>
      </c>
      <c r="N114" s="1" t="s">
        <v>37</v>
      </c>
      <c r="O114" s="1" t="s">
        <v>37</v>
      </c>
      <c r="P114" s="1" t="s">
        <v>121</v>
      </c>
      <c r="Q114" s="1" t="s">
        <v>157</v>
      </c>
      <c r="R114">
        <v>1</v>
      </c>
    </row>
    <row r="115" spans="1:20" ht="13" x14ac:dyDescent="0.15">
      <c r="A115" s="2">
        <v>43480.521848946759</v>
      </c>
      <c r="B115" s="1" t="s">
        <v>19</v>
      </c>
      <c r="C115" s="1" t="s">
        <v>120</v>
      </c>
      <c r="D115" s="1" t="s">
        <v>31</v>
      </c>
      <c r="E115" s="1" t="s">
        <v>32</v>
      </c>
      <c r="G115" s="1" t="s">
        <v>24</v>
      </c>
      <c r="H115" s="1" t="s">
        <v>25</v>
      </c>
      <c r="I115" s="1" t="s">
        <v>41</v>
      </c>
      <c r="J115" s="1" t="s">
        <v>37</v>
      </c>
      <c r="K115" s="1" t="s">
        <v>37</v>
      </c>
      <c r="L115" s="1" t="s">
        <v>38</v>
      </c>
      <c r="M115" s="1" t="s">
        <v>27</v>
      </c>
      <c r="N115" s="1" t="s">
        <v>37</v>
      </c>
      <c r="O115" s="1" t="s">
        <v>27</v>
      </c>
      <c r="P115" s="1" t="s">
        <v>121</v>
      </c>
      <c r="Q115" s="1" t="s">
        <v>158</v>
      </c>
    </row>
    <row r="116" spans="1:20" ht="13" x14ac:dyDescent="0.15">
      <c r="A116" s="2">
        <v>43480.52190013889</v>
      </c>
      <c r="B116" s="1" t="s">
        <v>19</v>
      </c>
      <c r="C116" s="1" t="s">
        <v>120</v>
      </c>
      <c r="D116" s="1" t="s">
        <v>31</v>
      </c>
      <c r="E116" s="1" t="s">
        <v>32</v>
      </c>
      <c r="G116" s="1" t="s">
        <v>68</v>
      </c>
      <c r="H116" s="1" t="s">
        <v>25</v>
      </c>
      <c r="I116" s="1" t="s">
        <v>26</v>
      </c>
      <c r="J116" s="1" t="s">
        <v>38</v>
      </c>
      <c r="K116" s="1" t="s">
        <v>38</v>
      </c>
      <c r="L116" s="1" t="s">
        <v>38</v>
      </c>
      <c r="M116" s="1" t="s">
        <v>37</v>
      </c>
      <c r="N116" s="1" t="s">
        <v>38</v>
      </c>
      <c r="O116" s="1" t="s">
        <v>27</v>
      </c>
      <c r="P116" s="1" t="s">
        <v>125</v>
      </c>
      <c r="Q116" s="1" t="s">
        <v>159</v>
      </c>
      <c r="R116">
        <v>1</v>
      </c>
    </row>
    <row r="117" spans="1:20" ht="13" x14ac:dyDescent="0.15">
      <c r="A117" s="2">
        <v>43480.521962812505</v>
      </c>
      <c r="B117" s="1" t="s">
        <v>50</v>
      </c>
      <c r="C117" s="1" t="s">
        <v>120</v>
      </c>
      <c r="D117" s="1" t="s">
        <v>31</v>
      </c>
      <c r="E117" s="1" t="s">
        <v>22</v>
      </c>
      <c r="F117" s="1" t="s">
        <v>47</v>
      </c>
      <c r="G117" s="1" t="s">
        <v>34</v>
      </c>
      <c r="H117" s="1" t="s">
        <v>36</v>
      </c>
      <c r="I117" s="1" t="s">
        <v>35</v>
      </c>
      <c r="J117" s="1" t="s">
        <v>38</v>
      </c>
      <c r="K117" s="1" t="s">
        <v>38</v>
      </c>
      <c r="L117" s="1" t="s">
        <v>38</v>
      </c>
      <c r="M117" s="1" t="s">
        <v>38</v>
      </c>
      <c r="N117" s="1" t="s">
        <v>38</v>
      </c>
      <c r="O117" s="1" t="s">
        <v>38</v>
      </c>
      <c r="P117" s="1" t="s">
        <v>125</v>
      </c>
      <c r="Q117" s="1" t="s">
        <v>160</v>
      </c>
      <c r="R117">
        <v>1</v>
      </c>
      <c r="T117" s="1" t="s">
        <v>126</v>
      </c>
    </row>
    <row r="118" spans="1:20" ht="13" x14ac:dyDescent="0.15">
      <c r="A118" s="2">
        <v>43480.522342546297</v>
      </c>
      <c r="B118" s="1" t="s">
        <v>50</v>
      </c>
      <c r="C118" s="1" t="s">
        <v>30</v>
      </c>
      <c r="D118" s="1" t="s">
        <v>31</v>
      </c>
      <c r="E118" s="1" t="s">
        <v>32</v>
      </c>
      <c r="G118" s="1" t="s">
        <v>34</v>
      </c>
      <c r="H118" s="1" t="s">
        <v>25</v>
      </c>
      <c r="I118" s="1" t="s">
        <v>26</v>
      </c>
      <c r="J118" s="1" t="s">
        <v>37</v>
      </c>
      <c r="K118" s="1" t="s">
        <v>37</v>
      </c>
      <c r="L118" s="1" t="s">
        <v>38</v>
      </c>
      <c r="M118" s="1" t="s">
        <v>37</v>
      </c>
      <c r="N118" s="1" t="s">
        <v>37</v>
      </c>
      <c r="O118" s="1" t="s">
        <v>38</v>
      </c>
      <c r="P118" s="3" t="s">
        <v>125</v>
      </c>
      <c r="Q118" s="1" t="s">
        <v>97</v>
      </c>
      <c r="R118">
        <v>1</v>
      </c>
    </row>
    <row r="119" spans="1:20" ht="13" x14ac:dyDescent="0.15">
      <c r="A119" s="2">
        <v>43480.522343032411</v>
      </c>
      <c r="B119" s="1" t="s">
        <v>19</v>
      </c>
      <c r="C119" s="1" t="s">
        <v>54</v>
      </c>
      <c r="D119" s="1" t="s">
        <v>31</v>
      </c>
      <c r="E119" s="1" t="s">
        <v>22</v>
      </c>
      <c r="F119" s="1" t="s">
        <v>47</v>
      </c>
      <c r="G119" s="1" t="s">
        <v>24</v>
      </c>
      <c r="H119" s="1" t="s">
        <v>25</v>
      </c>
      <c r="I119" s="1" t="s">
        <v>41</v>
      </c>
      <c r="J119" s="1" t="s">
        <v>38</v>
      </c>
      <c r="K119" s="1" t="s">
        <v>37</v>
      </c>
      <c r="L119" s="1" t="s">
        <v>37</v>
      </c>
      <c r="M119" s="1" t="s">
        <v>38</v>
      </c>
      <c r="N119" s="1" t="s">
        <v>37</v>
      </c>
      <c r="O119" s="1" t="s">
        <v>38</v>
      </c>
      <c r="P119" s="1" t="s">
        <v>125</v>
      </c>
      <c r="Q119" s="1" t="s">
        <v>161</v>
      </c>
      <c r="R119">
        <v>1</v>
      </c>
      <c r="T119" s="1" t="s">
        <v>123</v>
      </c>
    </row>
    <row r="120" spans="1:20" ht="13" x14ac:dyDescent="0.15">
      <c r="A120" s="2">
        <v>43480.522438472224</v>
      </c>
      <c r="B120" s="1" t="s">
        <v>19</v>
      </c>
      <c r="C120" s="1" t="s">
        <v>120</v>
      </c>
      <c r="D120" s="1" t="s">
        <v>31</v>
      </c>
      <c r="E120" s="1" t="s">
        <v>32</v>
      </c>
      <c r="G120" s="1" t="s">
        <v>24</v>
      </c>
      <c r="H120" s="1" t="s">
        <v>25</v>
      </c>
      <c r="I120" s="1" t="s">
        <v>35</v>
      </c>
      <c r="J120" s="1" t="s">
        <v>38</v>
      </c>
      <c r="K120" s="1" t="s">
        <v>37</v>
      </c>
      <c r="L120" s="1" t="s">
        <v>37</v>
      </c>
      <c r="M120" s="1" t="s">
        <v>27</v>
      </c>
      <c r="N120" s="1" t="s">
        <v>37</v>
      </c>
      <c r="O120" s="1" t="s">
        <v>38</v>
      </c>
      <c r="P120" s="1" t="s">
        <v>125</v>
      </c>
      <c r="Q120" s="1" t="s">
        <v>162</v>
      </c>
      <c r="R120">
        <v>1</v>
      </c>
    </row>
    <row r="121" spans="1:20" ht="13" x14ac:dyDescent="0.15">
      <c r="A121" s="2">
        <v>43480.522545405096</v>
      </c>
      <c r="B121" s="1" t="s">
        <v>19</v>
      </c>
      <c r="C121" s="1" t="s">
        <v>120</v>
      </c>
      <c r="D121" s="1" t="s">
        <v>31</v>
      </c>
      <c r="E121" s="1" t="s">
        <v>32</v>
      </c>
      <c r="G121" s="1" t="s">
        <v>24</v>
      </c>
      <c r="H121" s="1" t="s">
        <v>36</v>
      </c>
      <c r="I121" s="1" t="s">
        <v>26</v>
      </c>
      <c r="J121" s="1" t="s">
        <v>37</v>
      </c>
      <c r="K121" s="1" t="s">
        <v>37</v>
      </c>
      <c r="L121" s="1" t="s">
        <v>37</v>
      </c>
      <c r="M121" s="1" t="s">
        <v>27</v>
      </c>
      <c r="N121" s="1" t="s">
        <v>37</v>
      </c>
      <c r="O121" s="1" t="s">
        <v>38</v>
      </c>
      <c r="P121" s="1" t="s">
        <v>125</v>
      </c>
      <c r="Q121" s="1" t="s">
        <v>163</v>
      </c>
      <c r="R121">
        <v>1</v>
      </c>
    </row>
    <row r="122" spans="1:20" ht="13" x14ac:dyDescent="0.15">
      <c r="A122" s="2">
        <v>43480.522867638894</v>
      </c>
      <c r="B122" s="1" t="s">
        <v>19</v>
      </c>
      <c r="C122" s="1" t="s">
        <v>120</v>
      </c>
      <c r="D122" s="1" t="s">
        <v>31</v>
      </c>
      <c r="E122" s="1" t="s">
        <v>32</v>
      </c>
      <c r="G122" s="1" t="s">
        <v>68</v>
      </c>
      <c r="H122" s="1" t="s">
        <v>164</v>
      </c>
      <c r="I122" s="1" t="s">
        <v>35</v>
      </c>
      <c r="J122" s="1" t="s">
        <v>27</v>
      </c>
      <c r="K122" s="1" t="s">
        <v>37</v>
      </c>
      <c r="L122" s="1" t="s">
        <v>37</v>
      </c>
      <c r="M122" s="1" t="s">
        <v>27</v>
      </c>
      <c r="N122" s="1" t="s">
        <v>27</v>
      </c>
      <c r="O122" s="1" t="s">
        <v>37</v>
      </c>
      <c r="P122" s="1" t="s">
        <v>125</v>
      </c>
      <c r="Q122" s="1" t="s">
        <v>165</v>
      </c>
    </row>
    <row r="123" spans="1:20" ht="13" x14ac:dyDescent="0.15">
      <c r="A123" s="2">
        <v>43480.522906331018</v>
      </c>
      <c r="B123" s="1" t="s">
        <v>19</v>
      </c>
      <c r="C123" s="1" t="s">
        <v>120</v>
      </c>
      <c r="D123" s="1" t="s">
        <v>31</v>
      </c>
      <c r="E123" s="1" t="s">
        <v>32</v>
      </c>
      <c r="G123" s="1" t="s">
        <v>34</v>
      </c>
      <c r="H123" s="1" t="s">
        <v>166</v>
      </c>
      <c r="I123" s="1" t="s">
        <v>41</v>
      </c>
      <c r="J123" s="1" t="s">
        <v>27</v>
      </c>
      <c r="K123" s="1" t="s">
        <v>37</v>
      </c>
      <c r="L123" s="1" t="s">
        <v>37</v>
      </c>
      <c r="M123" s="1" t="s">
        <v>38</v>
      </c>
      <c r="N123" s="1" t="s">
        <v>37</v>
      </c>
      <c r="O123" s="1" t="s">
        <v>37</v>
      </c>
      <c r="P123" s="1" t="s">
        <v>125</v>
      </c>
      <c r="Q123" s="1" t="s">
        <v>49</v>
      </c>
      <c r="R123">
        <v>1</v>
      </c>
    </row>
    <row r="124" spans="1:20" ht="13" x14ac:dyDescent="0.15">
      <c r="A124" s="2">
        <v>43480.523228159727</v>
      </c>
      <c r="B124" s="1" t="s">
        <v>19</v>
      </c>
      <c r="C124" s="1" t="s">
        <v>120</v>
      </c>
      <c r="D124" s="1" t="s">
        <v>31</v>
      </c>
      <c r="E124" s="1" t="s">
        <v>32</v>
      </c>
      <c r="G124" s="1" t="s">
        <v>24</v>
      </c>
      <c r="H124" s="1" t="s">
        <v>25</v>
      </c>
      <c r="I124" s="1" t="s">
        <v>35</v>
      </c>
      <c r="J124" s="1" t="s">
        <v>38</v>
      </c>
      <c r="K124" s="1" t="s">
        <v>38</v>
      </c>
      <c r="L124" s="1" t="s">
        <v>38</v>
      </c>
      <c r="M124" s="1" t="s">
        <v>27</v>
      </c>
      <c r="N124" s="1" t="s">
        <v>38</v>
      </c>
      <c r="O124" s="1" t="s">
        <v>27</v>
      </c>
      <c r="P124" s="1" t="s">
        <v>125</v>
      </c>
      <c r="Q124" s="1" t="s">
        <v>85</v>
      </c>
      <c r="R124">
        <v>1</v>
      </c>
    </row>
    <row r="125" spans="1:20" ht="13" x14ac:dyDescent="0.15">
      <c r="A125" s="2">
        <v>43480.524724062503</v>
      </c>
      <c r="B125" s="1" t="s">
        <v>50</v>
      </c>
      <c r="C125" s="1" t="s">
        <v>120</v>
      </c>
      <c r="D125" s="1" t="s">
        <v>67</v>
      </c>
      <c r="E125" s="1" t="s">
        <v>32</v>
      </c>
      <c r="G125" s="1" t="s">
        <v>24</v>
      </c>
      <c r="H125" s="1" t="s">
        <v>25</v>
      </c>
      <c r="I125" s="1" t="s">
        <v>26</v>
      </c>
      <c r="J125" s="1" t="s">
        <v>38</v>
      </c>
      <c r="K125" s="1" t="s">
        <v>38</v>
      </c>
      <c r="L125" s="1" t="s">
        <v>38</v>
      </c>
      <c r="M125" s="1" t="s">
        <v>27</v>
      </c>
      <c r="N125" s="1" t="s">
        <v>38</v>
      </c>
      <c r="O125" s="1" t="s">
        <v>38</v>
      </c>
      <c r="P125" s="1" t="s">
        <v>121</v>
      </c>
      <c r="Q125" s="1" t="s">
        <v>167</v>
      </c>
    </row>
    <row r="126" spans="1:20" ht="13" x14ac:dyDescent="0.15">
      <c r="A126" s="2">
        <v>43480.524765740745</v>
      </c>
      <c r="B126" s="1" t="s">
        <v>19</v>
      </c>
      <c r="C126" s="1" t="s">
        <v>120</v>
      </c>
      <c r="D126" s="1" t="s">
        <v>31</v>
      </c>
      <c r="E126" s="1" t="s">
        <v>32</v>
      </c>
      <c r="G126" s="1" t="s">
        <v>34</v>
      </c>
      <c r="H126" s="1" t="s">
        <v>25</v>
      </c>
      <c r="I126" s="1" t="s">
        <v>41</v>
      </c>
      <c r="J126" s="1" t="s">
        <v>37</v>
      </c>
      <c r="K126" s="1" t="s">
        <v>37</v>
      </c>
      <c r="L126" s="1" t="s">
        <v>37</v>
      </c>
      <c r="M126" s="1" t="s">
        <v>27</v>
      </c>
      <c r="N126" s="1" t="s">
        <v>37</v>
      </c>
      <c r="O126" s="1" t="s">
        <v>38</v>
      </c>
      <c r="P126" s="1" t="s">
        <v>121</v>
      </c>
      <c r="Q126" s="1" t="s">
        <v>168</v>
      </c>
      <c r="R126">
        <v>1</v>
      </c>
    </row>
    <row r="127" spans="1:20" ht="13" x14ac:dyDescent="0.15">
      <c r="A127" s="2">
        <v>43480.525503506942</v>
      </c>
      <c r="B127" s="1" t="s">
        <v>19</v>
      </c>
      <c r="C127" s="1" t="s">
        <v>120</v>
      </c>
      <c r="D127" s="1" t="s">
        <v>31</v>
      </c>
      <c r="E127" s="1" t="s">
        <v>22</v>
      </c>
      <c r="F127" s="1" t="s">
        <v>47</v>
      </c>
      <c r="G127" s="1" t="s">
        <v>34</v>
      </c>
      <c r="H127" s="1" t="s">
        <v>36</v>
      </c>
      <c r="I127" s="1" t="s">
        <v>26</v>
      </c>
      <c r="J127" s="1" t="s">
        <v>37</v>
      </c>
      <c r="K127" s="1" t="s">
        <v>37</v>
      </c>
      <c r="L127" s="1" t="s">
        <v>37</v>
      </c>
      <c r="M127" s="1" t="s">
        <v>38</v>
      </c>
      <c r="N127" s="1" t="s">
        <v>37</v>
      </c>
      <c r="O127" s="1" t="s">
        <v>37</v>
      </c>
      <c r="P127" s="1" t="s">
        <v>121</v>
      </c>
      <c r="Q127" s="1" t="s">
        <v>169</v>
      </c>
      <c r="T127" s="1" t="s">
        <v>126</v>
      </c>
    </row>
    <row r="128" spans="1:20" ht="13" x14ac:dyDescent="0.15">
      <c r="A128" s="2">
        <v>43480.525578067129</v>
      </c>
      <c r="B128" s="1" t="s">
        <v>19</v>
      </c>
      <c r="C128" s="1" t="s">
        <v>120</v>
      </c>
      <c r="D128" s="1" t="s">
        <v>31</v>
      </c>
      <c r="E128" s="1" t="s">
        <v>22</v>
      </c>
      <c r="F128" s="1" t="s">
        <v>47</v>
      </c>
      <c r="G128" s="1" t="s">
        <v>34</v>
      </c>
      <c r="H128" s="1" t="s">
        <v>170</v>
      </c>
      <c r="I128" s="1" t="s">
        <v>41</v>
      </c>
      <c r="J128" s="1" t="s">
        <v>27</v>
      </c>
      <c r="K128" s="1" t="s">
        <v>38</v>
      </c>
      <c r="L128" s="1" t="s">
        <v>37</v>
      </c>
      <c r="M128" s="1" t="s">
        <v>28</v>
      </c>
      <c r="N128" s="1" t="s">
        <v>37</v>
      </c>
      <c r="O128" s="1" t="s">
        <v>37</v>
      </c>
      <c r="P128" s="1" t="s">
        <v>125</v>
      </c>
      <c r="Q128" s="1" t="s">
        <v>171</v>
      </c>
      <c r="T128" s="1" t="s">
        <v>172</v>
      </c>
    </row>
    <row r="129" spans="1:20" ht="13" x14ac:dyDescent="0.15">
      <c r="A129" s="2">
        <v>43480.525681921295</v>
      </c>
      <c r="B129" s="1" t="s">
        <v>19</v>
      </c>
      <c r="C129" s="1" t="s">
        <v>120</v>
      </c>
      <c r="D129" s="1" t="s">
        <v>31</v>
      </c>
      <c r="E129" s="1" t="s">
        <v>22</v>
      </c>
      <c r="F129" s="1" t="s">
        <v>47</v>
      </c>
      <c r="G129" s="1" t="s">
        <v>34</v>
      </c>
      <c r="H129" s="1" t="s">
        <v>36</v>
      </c>
      <c r="I129" s="1" t="s">
        <v>41</v>
      </c>
      <c r="J129" s="1" t="s">
        <v>38</v>
      </c>
      <c r="K129" s="1" t="s">
        <v>37</v>
      </c>
      <c r="L129" s="1" t="s">
        <v>37</v>
      </c>
      <c r="M129" s="1" t="s">
        <v>27</v>
      </c>
      <c r="N129" s="1" t="s">
        <v>37</v>
      </c>
      <c r="O129" s="1" t="s">
        <v>27</v>
      </c>
      <c r="P129" s="1" t="s">
        <v>125</v>
      </c>
      <c r="Q129" s="1" t="s">
        <v>173</v>
      </c>
      <c r="R129">
        <v>1</v>
      </c>
      <c r="T129" s="1" t="s">
        <v>132</v>
      </c>
    </row>
    <row r="130" spans="1:20" ht="13" x14ac:dyDescent="0.15">
      <c r="A130" s="2">
        <v>43480.526151400467</v>
      </c>
      <c r="B130" s="1" t="s">
        <v>19</v>
      </c>
      <c r="C130" s="1" t="s">
        <v>120</v>
      </c>
      <c r="D130" s="1" t="s">
        <v>21</v>
      </c>
      <c r="E130" s="1" t="s">
        <v>32</v>
      </c>
      <c r="G130" s="1" t="s">
        <v>34</v>
      </c>
      <c r="H130" s="1" t="s">
        <v>25</v>
      </c>
      <c r="I130" s="1" t="s">
        <v>41</v>
      </c>
      <c r="J130" s="1" t="s">
        <v>38</v>
      </c>
      <c r="K130" s="1" t="s">
        <v>37</v>
      </c>
      <c r="L130" s="1" t="s">
        <v>37</v>
      </c>
      <c r="M130" s="1" t="s">
        <v>38</v>
      </c>
      <c r="N130" s="1" t="s">
        <v>37</v>
      </c>
      <c r="O130" s="1" t="s">
        <v>37</v>
      </c>
      <c r="P130" s="1" t="s">
        <v>125</v>
      </c>
      <c r="Q130" s="1" t="s">
        <v>174</v>
      </c>
      <c r="R130">
        <v>1</v>
      </c>
    </row>
    <row r="131" spans="1:20" ht="13" x14ac:dyDescent="0.15">
      <c r="A131" s="2">
        <v>43480.526538935184</v>
      </c>
      <c r="B131" s="1" t="s">
        <v>19</v>
      </c>
      <c r="C131" s="1" t="s">
        <v>120</v>
      </c>
      <c r="D131" s="1" t="s">
        <v>31</v>
      </c>
      <c r="E131" s="1" t="s">
        <v>32</v>
      </c>
      <c r="G131" s="1" t="s">
        <v>24</v>
      </c>
      <c r="H131" s="1" t="s">
        <v>36</v>
      </c>
      <c r="I131" s="1" t="s">
        <v>41</v>
      </c>
      <c r="J131" s="1" t="s">
        <v>38</v>
      </c>
      <c r="K131" s="1" t="s">
        <v>38</v>
      </c>
      <c r="L131" s="1" t="s">
        <v>38</v>
      </c>
      <c r="M131" s="1" t="s">
        <v>38</v>
      </c>
      <c r="N131" s="1" t="s">
        <v>38</v>
      </c>
      <c r="O131" s="1" t="s">
        <v>27</v>
      </c>
      <c r="P131" s="1" t="s">
        <v>125</v>
      </c>
      <c r="Q131" s="1" t="s">
        <v>83</v>
      </c>
      <c r="R131">
        <v>2</v>
      </c>
    </row>
    <row r="132" spans="1:20" ht="13" x14ac:dyDescent="0.15">
      <c r="A132" s="2">
        <v>43480.527232349537</v>
      </c>
      <c r="B132" s="1" t="s">
        <v>19</v>
      </c>
      <c r="C132" s="1" t="s">
        <v>120</v>
      </c>
      <c r="D132" s="1" t="s">
        <v>31</v>
      </c>
      <c r="E132" s="1" t="s">
        <v>32</v>
      </c>
      <c r="G132" s="1" t="s">
        <v>34</v>
      </c>
      <c r="H132" s="1" t="s">
        <v>25</v>
      </c>
      <c r="I132" s="1" t="s">
        <v>35</v>
      </c>
      <c r="J132" s="1" t="s">
        <v>38</v>
      </c>
      <c r="K132" s="1" t="s">
        <v>38</v>
      </c>
      <c r="L132" s="1" t="s">
        <v>38</v>
      </c>
      <c r="M132" s="1" t="s">
        <v>27</v>
      </c>
      <c r="N132" s="1" t="s">
        <v>38</v>
      </c>
      <c r="O132" s="1" t="s">
        <v>27</v>
      </c>
      <c r="P132" s="1" t="s">
        <v>125</v>
      </c>
      <c r="Q132" s="1" t="s">
        <v>175</v>
      </c>
      <c r="R132">
        <v>2</v>
      </c>
    </row>
    <row r="133" spans="1:20" ht="13" x14ac:dyDescent="0.15">
      <c r="A133" s="2">
        <v>43480.527667916671</v>
      </c>
      <c r="B133" s="1" t="s">
        <v>19</v>
      </c>
      <c r="C133" s="1" t="s">
        <v>146</v>
      </c>
      <c r="D133" s="1" t="s">
        <v>21</v>
      </c>
      <c r="E133" s="1" t="s">
        <v>22</v>
      </c>
      <c r="F133" s="1" t="s">
        <v>23</v>
      </c>
      <c r="G133" s="1" t="s">
        <v>34</v>
      </c>
      <c r="H133" s="1" t="s">
        <v>25</v>
      </c>
      <c r="I133" s="1" t="s">
        <v>41</v>
      </c>
      <c r="J133" s="1" t="s">
        <v>38</v>
      </c>
      <c r="K133" s="1" t="s">
        <v>37</v>
      </c>
      <c r="L133" s="1" t="s">
        <v>37</v>
      </c>
      <c r="M133" s="1" t="s">
        <v>27</v>
      </c>
      <c r="N133" s="1" t="s">
        <v>27</v>
      </c>
      <c r="O133" s="1" t="s">
        <v>27</v>
      </c>
      <c r="P133" s="1" t="s">
        <v>125</v>
      </c>
      <c r="Q133" s="1" t="s">
        <v>176</v>
      </c>
      <c r="T133" s="1" t="s">
        <v>132</v>
      </c>
    </row>
    <row r="134" spans="1:20" ht="13" x14ac:dyDescent="0.15">
      <c r="A134" s="2">
        <v>43480.528304155094</v>
      </c>
      <c r="B134" s="1" t="s">
        <v>50</v>
      </c>
      <c r="C134" s="1" t="s">
        <v>120</v>
      </c>
      <c r="D134" s="1" t="s">
        <v>31</v>
      </c>
      <c r="E134" s="1" t="s">
        <v>32</v>
      </c>
      <c r="G134" s="1" t="s">
        <v>34</v>
      </c>
      <c r="H134" s="1" t="s">
        <v>25</v>
      </c>
      <c r="I134" s="1" t="s">
        <v>35</v>
      </c>
      <c r="J134" s="1" t="s">
        <v>38</v>
      </c>
      <c r="K134" s="1" t="s">
        <v>38</v>
      </c>
      <c r="L134" s="1" t="s">
        <v>27</v>
      </c>
      <c r="M134" s="1" t="s">
        <v>38</v>
      </c>
      <c r="N134" s="1" t="s">
        <v>37</v>
      </c>
      <c r="O134" s="1" t="s">
        <v>38</v>
      </c>
      <c r="P134" s="1" t="s">
        <v>125</v>
      </c>
      <c r="Q134" s="1" t="s">
        <v>162</v>
      </c>
      <c r="R134">
        <v>1</v>
      </c>
    </row>
    <row r="135" spans="1:20" ht="13" x14ac:dyDescent="0.15">
      <c r="A135" s="2">
        <v>43480.529287939818</v>
      </c>
      <c r="B135" s="1" t="s">
        <v>19</v>
      </c>
      <c r="C135" s="1" t="s">
        <v>124</v>
      </c>
      <c r="D135" s="1" t="s">
        <v>21</v>
      </c>
      <c r="E135" s="1" t="s">
        <v>32</v>
      </c>
      <c r="G135" s="1" t="s">
        <v>68</v>
      </c>
      <c r="H135" s="1" t="s">
        <v>25</v>
      </c>
      <c r="I135" s="1" t="s">
        <v>35</v>
      </c>
      <c r="J135" s="1" t="s">
        <v>38</v>
      </c>
      <c r="K135" s="1" t="s">
        <v>37</v>
      </c>
      <c r="L135" s="1" t="s">
        <v>28</v>
      </c>
      <c r="M135" s="1" t="s">
        <v>28</v>
      </c>
      <c r="N135" s="1" t="s">
        <v>37</v>
      </c>
      <c r="O135" s="1" t="s">
        <v>27</v>
      </c>
      <c r="P135" s="1" t="s">
        <v>125</v>
      </c>
      <c r="Q135" s="1" t="s">
        <v>177</v>
      </c>
      <c r="R135">
        <v>1</v>
      </c>
    </row>
    <row r="136" spans="1:20" ht="13" x14ac:dyDescent="0.15">
      <c r="A136" s="2">
        <v>43480.529563981487</v>
      </c>
      <c r="B136" s="1" t="s">
        <v>50</v>
      </c>
      <c r="C136" s="1" t="s">
        <v>120</v>
      </c>
      <c r="D136" s="1" t="s">
        <v>31</v>
      </c>
      <c r="E136" s="1" t="s">
        <v>32</v>
      </c>
      <c r="G136" s="1" t="s">
        <v>24</v>
      </c>
      <c r="H136" s="1" t="s">
        <v>25</v>
      </c>
      <c r="I136" s="1" t="s">
        <v>26</v>
      </c>
      <c r="J136" s="1" t="s">
        <v>37</v>
      </c>
      <c r="K136" s="1" t="s">
        <v>38</v>
      </c>
      <c r="L136" s="1" t="s">
        <v>27</v>
      </c>
      <c r="M136" s="1" t="s">
        <v>27</v>
      </c>
      <c r="N136" s="1" t="s">
        <v>37</v>
      </c>
      <c r="O136" s="1" t="s">
        <v>38</v>
      </c>
      <c r="P136" s="1" t="s">
        <v>125</v>
      </c>
      <c r="Q136" s="1" t="s">
        <v>178</v>
      </c>
    </row>
    <row r="137" spans="1:20" ht="13" x14ac:dyDescent="0.15">
      <c r="A137" s="2">
        <v>43480.530173530089</v>
      </c>
      <c r="B137" s="1" t="s">
        <v>19</v>
      </c>
      <c r="C137" s="1" t="s">
        <v>146</v>
      </c>
      <c r="D137" s="1" t="s">
        <v>21</v>
      </c>
      <c r="E137" s="1" t="s">
        <v>32</v>
      </c>
      <c r="G137" s="1" t="s">
        <v>34</v>
      </c>
      <c r="H137" s="1" t="s">
        <v>179</v>
      </c>
      <c r="I137" s="1" t="s">
        <v>35</v>
      </c>
      <c r="J137" s="1" t="s">
        <v>37</v>
      </c>
      <c r="K137" s="1" t="s">
        <v>37</v>
      </c>
      <c r="L137" s="1" t="s">
        <v>37</v>
      </c>
      <c r="M137" s="1" t="s">
        <v>37</v>
      </c>
      <c r="N137" s="1" t="s">
        <v>37</v>
      </c>
      <c r="O137" s="1" t="s">
        <v>37</v>
      </c>
      <c r="P137" s="1" t="s">
        <v>125</v>
      </c>
      <c r="Q137" s="1" t="s">
        <v>180</v>
      </c>
      <c r="S137" s="1"/>
    </row>
    <row r="138" spans="1:20" ht="13" x14ac:dyDescent="0.15">
      <c r="A138" s="2">
        <v>43480.530254965277</v>
      </c>
      <c r="B138" s="1" t="s">
        <v>19</v>
      </c>
      <c r="C138" s="1" t="s">
        <v>120</v>
      </c>
      <c r="D138" s="1" t="s">
        <v>31</v>
      </c>
      <c r="E138" s="1" t="s">
        <v>22</v>
      </c>
      <c r="F138" s="1" t="s">
        <v>23</v>
      </c>
      <c r="G138" s="1" t="s">
        <v>34</v>
      </c>
      <c r="H138" s="1" t="s">
        <v>36</v>
      </c>
      <c r="I138" s="1" t="s">
        <v>41</v>
      </c>
      <c r="J138" s="1" t="s">
        <v>37</v>
      </c>
      <c r="K138" s="1" t="s">
        <v>37</v>
      </c>
      <c r="L138" s="1" t="s">
        <v>38</v>
      </c>
      <c r="M138" s="1" t="s">
        <v>27</v>
      </c>
      <c r="N138" s="1" t="s">
        <v>37</v>
      </c>
      <c r="O138" s="1" t="s">
        <v>37</v>
      </c>
      <c r="P138" s="1" t="s">
        <v>125</v>
      </c>
      <c r="Q138" s="1" t="s">
        <v>181</v>
      </c>
      <c r="R138">
        <v>1</v>
      </c>
      <c r="T138" s="1" t="s">
        <v>195</v>
      </c>
    </row>
    <row r="139" spans="1:20" ht="13" x14ac:dyDescent="0.15">
      <c r="A139" s="2">
        <v>43480.530667465282</v>
      </c>
      <c r="B139" s="1" t="s">
        <v>50</v>
      </c>
      <c r="C139" s="1" t="s">
        <v>20</v>
      </c>
      <c r="D139" s="1" t="s">
        <v>21</v>
      </c>
      <c r="E139" s="1" t="s">
        <v>32</v>
      </c>
      <c r="G139" s="1" t="s">
        <v>68</v>
      </c>
      <c r="H139" s="1" t="s">
        <v>25</v>
      </c>
      <c r="I139" s="1" t="s">
        <v>35</v>
      </c>
      <c r="J139" s="1" t="s">
        <v>38</v>
      </c>
      <c r="K139" s="1" t="s">
        <v>37</v>
      </c>
      <c r="L139" s="1" t="s">
        <v>38</v>
      </c>
      <c r="M139" s="1" t="s">
        <v>38</v>
      </c>
      <c r="N139" s="1" t="s">
        <v>37</v>
      </c>
      <c r="O139" s="1" t="s">
        <v>38</v>
      </c>
      <c r="P139" s="1" t="s">
        <v>121</v>
      </c>
      <c r="Q139" s="1" t="s">
        <v>182</v>
      </c>
      <c r="R139">
        <v>1</v>
      </c>
    </row>
    <row r="140" spans="1:20" ht="13" x14ac:dyDescent="0.15">
      <c r="A140" s="2">
        <v>43480.531345405092</v>
      </c>
      <c r="B140" s="1" t="s">
        <v>50</v>
      </c>
      <c r="C140" s="1" t="s">
        <v>120</v>
      </c>
      <c r="D140" s="1" t="s">
        <v>31</v>
      </c>
      <c r="E140" s="1" t="s">
        <v>32</v>
      </c>
      <c r="G140" s="1" t="s">
        <v>24</v>
      </c>
      <c r="H140" s="1" t="s">
        <v>36</v>
      </c>
      <c r="I140" s="1" t="s">
        <v>26</v>
      </c>
      <c r="J140" s="1" t="s">
        <v>37</v>
      </c>
      <c r="K140" s="1" t="s">
        <v>37</v>
      </c>
      <c r="L140" s="1" t="s">
        <v>37</v>
      </c>
      <c r="M140" s="1" t="s">
        <v>27</v>
      </c>
      <c r="N140" s="1" t="s">
        <v>37</v>
      </c>
      <c r="O140" s="1" t="s">
        <v>38</v>
      </c>
      <c r="P140" s="1" t="s">
        <v>121</v>
      </c>
      <c r="Q140" s="1" t="s">
        <v>183</v>
      </c>
    </row>
    <row r="141" spans="1:20" ht="13" x14ac:dyDescent="0.15">
      <c r="A141" s="2">
        <v>43480.531988356481</v>
      </c>
      <c r="B141" s="1" t="s">
        <v>50</v>
      </c>
      <c r="C141" s="1" t="s">
        <v>120</v>
      </c>
      <c r="D141" s="1" t="s">
        <v>67</v>
      </c>
      <c r="E141" s="1" t="s">
        <v>32</v>
      </c>
      <c r="G141" s="1" t="s">
        <v>68</v>
      </c>
      <c r="H141" s="1" t="s">
        <v>36</v>
      </c>
      <c r="I141" s="1" t="s">
        <v>26</v>
      </c>
      <c r="J141" s="1" t="s">
        <v>37</v>
      </c>
      <c r="K141" s="1" t="s">
        <v>37</v>
      </c>
      <c r="L141" s="1" t="s">
        <v>37</v>
      </c>
      <c r="M141" s="1" t="s">
        <v>37</v>
      </c>
      <c r="N141" s="1" t="s">
        <v>37</v>
      </c>
      <c r="O141" s="1" t="s">
        <v>37</v>
      </c>
      <c r="P141" s="1" t="s">
        <v>121</v>
      </c>
      <c r="Q141" s="1" t="s">
        <v>160</v>
      </c>
      <c r="R141">
        <v>1</v>
      </c>
    </row>
    <row r="142" spans="1:20" ht="13" x14ac:dyDescent="0.15">
      <c r="A142" s="2">
        <v>43480.532668356478</v>
      </c>
      <c r="B142" s="1" t="s">
        <v>19</v>
      </c>
      <c r="C142" s="1" t="s">
        <v>20</v>
      </c>
      <c r="D142" s="1" t="s">
        <v>21</v>
      </c>
      <c r="E142" s="1" t="s">
        <v>32</v>
      </c>
      <c r="G142" s="1" t="s">
        <v>68</v>
      </c>
      <c r="H142" s="1" t="s">
        <v>184</v>
      </c>
      <c r="I142" s="1" t="s">
        <v>41</v>
      </c>
      <c r="J142" s="1" t="s">
        <v>37</v>
      </c>
      <c r="K142" s="1" t="s">
        <v>37</v>
      </c>
      <c r="L142" s="1" t="s">
        <v>37</v>
      </c>
      <c r="M142" s="1" t="s">
        <v>37</v>
      </c>
      <c r="N142" s="1" t="s">
        <v>37</v>
      </c>
      <c r="O142" s="1" t="s">
        <v>37</v>
      </c>
      <c r="P142" s="1" t="s">
        <v>125</v>
      </c>
      <c r="Q142" s="1" t="s">
        <v>137</v>
      </c>
      <c r="R142">
        <v>1</v>
      </c>
    </row>
    <row r="143" spans="1:20" ht="13" x14ac:dyDescent="0.15">
      <c r="A143" s="2">
        <v>43480.532747708334</v>
      </c>
      <c r="B143" s="1" t="s">
        <v>19</v>
      </c>
      <c r="C143" s="1" t="s">
        <v>120</v>
      </c>
      <c r="D143" s="1" t="s">
        <v>31</v>
      </c>
      <c r="E143" s="1" t="s">
        <v>32</v>
      </c>
      <c r="G143" s="1" t="s">
        <v>24</v>
      </c>
      <c r="H143" s="1" t="s">
        <v>25</v>
      </c>
      <c r="I143" s="1" t="s">
        <v>41</v>
      </c>
      <c r="J143" s="1" t="s">
        <v>37</v>
      </c>
      <c r="K143" s="1" t="s">
        <v>38</v>
      </c>
      <c r="L143" s="1" t="s">
        <v>38</v>
      </c>
      <c r="M143" s="1" t="s">
        <v>38</v>
      </c>
      <c r="N143" s="1" t="s">
        <v>37</v>
      </c>
      <c r="O143" s="1" t="s">
        <v>38</v>
      </c>
      <c r="P143" s="1" t="s">
        <v>121</v>
      </c>
      <c r="Q143" s="1" t="s">
        <v>185</v>
      </c>
      <c r="R143">
        <v>2</v>
      </c>
    </row>
    <row r="144" spans="1:20" ht="13" x14ac:dyDescent="0.15">
      <c r="A144" s="2">
        <v>43480.53328418982</v>
      </c>
      <c r="B144" s="1" t="s">
        <v>50</v>
      </c>
      <c r="C144" s="1" t="s">
        <v>120</v>
      </c>
      <c r="D144" s="1" t="s">
        <v>31</v>
      </c>
      <c r="E144" s="1" t="s">
        <v>32</v>
      </c>
      <c r="G144" s="1" t="s">
        <v>24</v>
      </c>
      <c r="H144" s="1" t="s">
        <v>25</v>
      </c>
      <c r="I144" s="1" t="s">
        <v>35</v>
      </c>
      <c r="J144" s="1" t="s">
        <v>38</v>
      </c>
      <c r="K144" s="1" t="s">
        <v>37</v>
      </c>
      <c r="L144" s="1" t="s">
        <v>38</v>
      </c>
      <c r="M144" s="1" t="s">
        <v>37</v>
      </c>
      <c r="N144" s="1" t="s">
        <v>37</v>
      </c>
      <c r="O144" s="1" t="s">
        <v>37</v>
      </c>
      <c r="P144" s="1" t="s">
        <v>125</v>
      </c>
      <c r="Q144" s="1" t="s">
        <v>186</v>
      </c>
      <c r="R144">
        <v>1</v>
      </c>
    </row>
    <row r="145" spans="1:20" ht="13" x14ac:dyDescent="0.15">
      <c r="A145" s="2">
        <v>43480.53359806713</v>
      </c>
      <c r="B145" s="1" t="s">
        <v>19</v>
      </c>
      <c r="C145" s="1" t="s">
        <v>120</v>
      </c>
      <c r="D145" s="1" t="s">
        <v>67</v>
      </c>
      <c r="E145" s="1" t="s">
        <v>22</v>
      </c>
      <c r="F145" s="1" t="s">
        <v>23</v>
      </c>
      <c r="G145" s="1" t="s">
        <v>68</v>
      </c>
      <c r="H145" s="1" t="s">
        <v>25</v>
      </c>
      <c r="I145" s="1" t="s">
        <v>35</v>
      </c>
      <c r="J145" s="1" t="s">
        <v>38</v>
      </c>
      <c r="K145" s="1" t="s">
        <v>38</v>
      </c>
      <c r="L145" s="1" t="s">
        <v>38</v>
      </c>
      <c r="M145" s="1" t="s">
        <v>38</v>
      </c>
      <c r="N145" s="1" t="s">
        <v>27</v>
      </c>
      <c r="O145" s="1" t="s">
        <v>38</v>
      </c>
      <c r="P145" s="1" t="s">
        <v>125</v>
      </c>
      <c r="Q145" s="1" t="s">
        <v>187</v>
      </c>
      <c r="R145">
        <v>1</v>
      </c>
      <c r="T145" s="1" t="s">
        <v>132</v>
      </c>
    </row>
    <row r="146" spans="1:20" ht="13" x14ac:dyDescent="0.15">
      <c r="A146" s="2">
        <v>43480.534798865745</v>
      </c>
      <c r="B146" s="1" t="s">
        <v>19</v>
      </c>
      <c r="C146" s="1" t="s">
        <v>120</v>
      </c>
      <c r="D146" s="1" t="s">
        <v>31</v>
      </c>
      <c r="E146" s="1" t="s">
        <v>32</v>
      </c>
      <c r="G146" s="1" t="s">
        <v>24</v>
      </c>
      <c r="H146" s="1" t="s">
        <v>36</v>
      </c>
      <c r="I146" s="1" t="s">
        <v>26</v>
      </c>
      <c r="J146" s="1" t="s">
        <v>27</v>
      </c>
      <c r="K146" s="1" t="s">
        <v>38</v>
      </c>
      <c r="L146" s="1" t="s">
        <v>38</v>
      </c>
      <c r="M146" s="1" t="s">
        <v>38</v>
      </c>
      <c r="N146" s="1" t="s">
        <v>38</v>
      </c>
      <c r="O146" s="1" t="s">
        <v>37</v>
      </c>
      <c r="P146" s="1" t="s">
        <v>125</v>
      </c>
      <c r="Q146" s="1" t="s">
        <v>188</v>
      </c>
      <c r="R146">
        <v>1</v>
      </c>
    </row>
    <row r="147" spans="1:20" ht="13" x14ac:dyDescent="0.15">
      <c r="A147" s="2">
        <v>43480.535402060181</v>
      </c>
      <c r="B147" s="1" t="s">
        <v>19</v>
      </c>
      <c r="C147" s="1" t="s">
        <v>120</v>
      </c>
      <c r="D147" s="1" t="s">
        <v>21</v>
      </c>
      <c r="E147" s="1" t="s">
        <v>32</v>
      </c>
      <c r="G147" s="1" t="s">
        <v>34</v>
      </c>
      <c r="H147" s="1" t="s">
        <v>108</v>
      </c>
      <c r="I147" s="1" t="s">
        <v>35</v>
      </c>
      <c r="J147" s="1" t="s">
        <v>37</v>
      </c>
      <c r="K147" s="1" t="s">
        <v>37</v>
      </c>
      <c r="L147" s="1" t="s">
        <v>37</v>
      </c>
      <c r="M147" s="1" t="s">
        <v>27</v>
      </c>
      <c r="N147" s="1" t="s">
        <v>37</v>
      </c>
      <c r="O147" s="1" t="s">
        <v>27</v>
      </c>
      <c r="P147" s="1" t="s">
        <v>125</v>
      </c>
      <c r="Q147" s="1" t="s">
        <v>189</v>
      </c>
      <c r="R147">
        <v>1</v>
      </c>
    </row>
    <row r="148" spans="1:20" ht="13" x14ac:dyDescent="0.15">
      <c r="A148" s="2">
        <v>43480.535839837961</v>
      </c>
      <c r="B148" s="1" t="s">
        <v>19</v>
      </c>
      <c r="C148" s="1" t="s">
        <v>120</v>
      </c>
      <c r="D148" s="1" t="s">
        <v>31</v>
      </c>
      <c r="E148" s="1" t="s">
        <v>22</v>
      </c>
      <c r="F148" s="1" t="s">
        <v>23</v>
      </c>
      <c r="G148" s="1" t="s">
        <v>34</v>
      </c>
      <c r="H148" s="1" t="s">
        <v>36</v>
      </c>
      <c r="I148" s="1" t="s">
        <v>26</v>
      </c>
      <c r="J148" s="1" t="s">
        <v>27</v>
      </c>
      <c r="K148" s="1" t="s">
        <v>37</v>
      </c>
      <c r="L148" s="1" t="s">
        <v>38</v>
      </c>
      <c r="M148" s="1" t="s">
        <v>28</v>
      </c>
      <c r="N148" s="1" t="s">
        <v>37</v>
      </c>
      <c r="O148" s="1" t="s">
        <v>27</v>
      </c>
      <c r="P148" s="1" t="s">
        <v>125</v>
      </c>
      <c r="Q148" s="1" t="s">
        <v>190</v>
      </c>
      <c r="R148">
        <v>1</v>
      </c>
      <c r="T148" s="1" t="s">
        <v>126</v>
      </c>
    </row>
    <row r="149" spans="1:20" ht="13" x14ac:dyDescent="0.15">
      <c r="A149" s="2">
        <v>43480.535878368057</v>
      </c>
      <c r="B149" s="1" t="s">
        <v>19</v>
      </c>
      <c r="C149" s="1" t="s">
        <v>120</v>
      </c>
      <c r="D149" s="1" t="s">
        <v>21</v>
      </c>
      <c r="E149" s="1" t="s">
        <v>32</v>
      </c>
      <c r="G149" s="1" t="s">
        <v>24</v>
      </c>
      <c r="H149" s="1" t="s">
        <v>36</v>
      </c>
      <c r="I149" s="1" t="s">
        <v>41</v>
      </c>
      <c r="J149" s="1" t="s">
        <v>38</v>
      </c>
      <c r="K149" s="1" t="s">
        <v>37</v>
      </c>
      <c r="L149" s="1" t="s">
        <v>38</v>
      </c>
      <c r="M149" s="1" t="s">
        <v>27</v>
      </c>
      <c r="N149" s="1" t="s">
        <v>38</v>
      </c>
      <c r="O149" s="1" t="s">
        <v>38</v>
      </c>
      <c r="P149" s="1" t="s">
        <v>125</v>
      </c>
      <c r="Q149" s="1" t="s">
        <v>83</v>
      </c>
      <c r="R149">
        <v>2</v>
      </c>
    </row>
    <row r="150" spans="1:20" ht="13" x14ac:dyDescent="0.15">
      <c r="A150" s="2">
        <v>43480.536748391205</v>
      </c>
      <c r="B150" s="1" t="s">
        <v>19</v>
      </c>
      <c r="C150" s="1" t="s">
        <v>120</v>
      </c>
      <c r="D150" s="1" t="s">
        <v>31</v>
      </c>
      <c r="E150" s="1" t="s">
        <v>32</v>
      </c>
      <c r="G150" s="1" t="s">
        <v>24</v>
      </c>
      <c r="H150" s="1" t="s">
        <v>25</v>
      </c>
      <c r="I150" s="1" t="s">
        <v>26</v>
      </c>
      <c r="J150" s="1" t="s">
        <v>37</v>
      </c>
      <c r="K150" s="1" t="s">
        <v>37</v>
      </c>
      <c r="L150" s="1" t="s">
        <v>37</v>
      </c>
      <c r="M150" s="1" t="s">
        <v>38</v>
      </c>
      <c r="N150" s="1" t="s">
        <v>28</v>
      </c>
      <c r="O150" s="1" t="s">
        <v>37</v>
      </c>
      <c r="P150" s="1" t="s">
        <v>121</v>
      </c>
      <c r="Q150" s="1" t="s">
        <v>191</v>
      </c>
      <c r="R150">
        <v>1</v>
      </c>
      <c r="S150" s="1" t="s">
        <v>192</v>
      </c>
    </row>
    <row r="151" spans="1:20" ht="13" x14ac:dyDescent="0.15">
      <c r="A151" s="2">
        <v>43480.537604594909</v>
      </c>
      <c r="B151" s="1" t="s">
        <v>50</v>
      </c>
      <c r="C151" s="1" t="s">
        <v>120</v>
      </c>
      <c r="D151" s="1" t="s">
        <v>67</v>
      </c>
      <c r="E151" s="1" t="s">
        <v>22</v>
      </c>
      <c r="F151" s="1" t="s">
        <v>33</v>
      </c>
      <c r="G151" s="1" t="s">
        <v>24</v>
      </c>
      <c r="H151" s="1" t="s">
        <v>36</v>
      </c>
      <c r="I151" s="1" t="s">
        <v>41</v>
      </c>
      <c r="J151" s="1" t="s">
        <v>37</v>
      </c>
      <c r="K151" s="1" t="s">
        <v>38</v>
      </c>
      <c r="L151" s="1" t="s">
        <v>38</v>
      </c>
      <c r="M151" s="1" t="s">
        <v>27</v>
      </c>
      <c r="N151" s="1" t="s">
        <v>37</v>
      </c>
      <c r="O151" s="1" t="s">
        <v>38</v>
      </c>
      <c r="P151" s="1" t="s">
        <v>121</v>
      </c>
      <c r="Q151" s="1" t="s">
        <v>193</v>
      </c>
      <c r="S151" s="1" t="s">
        <v>194</v>
      </c>
      <c r="T151" s="1" t="s">
        <v>195</v>
      </c>
    </row>
    <row r="152" spans="1:20" ht="13" x14ac:dyDescent="0.15">
      <c r="A152" s="2">
        <v>43480.537645902776</v>
      </c>
      <c r="B152" s="1" t="s">
        <v>19</v>
      </c>
      <c r="C152" s="1" t="s">
        <v>120</v>
      </c>
      <c r="D152" s="1" t="s">
        <v>31</v>
      </c>
      <c r="E152" s="1" t="s">
        <v>32</v>
      </c>
      <c r="G152" s="1" t="s">
        <v>24</v>
      </c>
      <c r="H152" s="1" t="s">
        <v>25</v>
      </c>
      <c r="I152" s="1" t="s">
        <v>26</v>
      </c>
      <c r="J152" s="1" t="s">
        <v>37</v>
      </c>
      <c r="K152" s="1" t="s">
        <v>37</v>
      </c>
      <c r="L152" s="1" t="s">
        <v>37</v>
      </c>
      <c r="M152" s="1" t="s">
        <v>37</v>
      </c>
      <c r="N152" s="1" t="s">
        <v>37</v>
      </c>
      <c r="O152" s="1" t="s">
        <v>37</v>
      </c>
      <c r="P152" s="1" t="s">
        <v>125</v>
      </c>
      <c r="Q152" s="1" t="s">
        <v>196</v>
      </c>
      <c r="R152">
        <v>2</v>
      </c>
    </row>
    <row r="153" spans="1:20" ht="13" x14ac:dyDescent="0.15">
      <c r="A153" s="2">
        <v>43480.537967013894</v>
      </c>
      <c r="B153" s="1" t="s">
        <v>19</v>
      </c>
      <c r="C153" s="1" t="s">
        <v>120</v>
      </c>
      <c r="D153" s="1" t="s">
        <v>21</v>
      </c>
      <c r="E153" s="1" t="s">
        <v>22</v>
      </c>
      <c r="F153" s="1" t="s">
        <v>33</v>
      </c>
      <c r="G153" s="1" t="s">
        <v>24</v>
      </c>
      <c r="H153" s="1" t="s">
        <v>36</v>
      </c>
      <c r="I153" s="1" t="s">
        <v>26</v>
      </c>
      <c r="J153" s="1" t="s">
        <v>37</v>
      </c>
      <c r="K153" s="1" t="s">
        <v>37</v>
      </c>
      <c r="L153" s="1" t="s">
        <v>37</v>
      </c>
      <c r="M153" s="1" t="s">
        <v>38</v>
      </c>
      <c r="N153" s="1" t="s">
        <v>37</v>
      </c>
      <c r="O153" s="1" t="s">
        <v>38</v>
      </c>
      <c r="P153" s="1" t="s">
        <v>121</v>
      </c>
      <c r="Q153" s="1" t="s">
        <v>197</v>
      </c>
      <c r="T153" s="1" t="s">
        <v>123</v>
      </c>
    </row>
    <row r="154" spans="1:20" ht="13" x14ac:dyDescent="0.15">
      <c r="A154" s="2">
        <v>43480.539558969904</v>
      </c>
      <c r="B154" s="1" t="s">
        <v>19</v>
      </c>
      <c r="C154" s="1" t="s">
        <v>120</v>
      </c>
      <c r="D154" s="1" t="s">
        <v>31</v>
      </c>
      <c r="E154" s="1" t="s">
        <v>22</v>
      </c>
      <c r="F154" s="1" t="s">
        <v>23</v>
      </c>
      <c r="G154" s="1" t="s">
        <v>68</v>
      </c>
      <c r="H154" s="1" t="s">
        <v>25</v>
      </c>
      <c r="I154" s="1" t="s">
        <v>35</v>
      </c>
      <c r="J154" s="1" t="s">
        <v>37</v>
      </c>
      <c r="K154" s="1" t="s">
        <v>37</v>
      </c>
      <c r="L154" s="1" t="s">
        <v>37</v>
      </c>
      <c r="M154" s="1" t="s">
        <v>37</v>
      </c>
      <c r="N154" s="1" t="s">
        <v>27</v>
      </c>
      <c r="O154" s="1" t="s">
        <v>38</v>
      </c>
      <c r="P154" s="1" t="s">
        <v>121</v>
      </c>
      <c r="Q154" s="1" t="s">
        <v>198</v>
      </c>
      <c r="R154">
        <v>1</v>
      </c>
      <c r="T154" s="1" t="s">
        <v>132</v>
      </c>
    </row>
    <row r="155" spans="1:20" ht="13" x14ac:dyDescent="0.15">
      <c r="A155" s="2">
        <v>43480.539953634259</v>
      </c>
      <c r="B155" s="1" t="s">
        <v>19</v>
      </c>
      <c r="C155" s="1" t="s">
        <v>120</v>
      </c>
      <c r="D155" s="1" t="s">
        <v>31</v>
      </c>
      <c r="E155" s="1" t="s">
        <v>32</v>
      </c>
      <c r="G155" s="1" t="s">
        <v>32</v>
      </c>
      <c r="H155" s="1" t="s">
        <v>25</v>
      </c>
      <c r="I155" s="1" t="s">
        <v>41</v>
      </c>
      <c r="J155" s="1" t="s">
        <v>37</v>
      </c>
      <c r="K155" s="1" t="s">
        <v>37</v>
      </c>
      <c r="L155" s="1" t="s">
        <v>37</v>
      </c>
      <c r="M155" s="1" t="s">
        <v>27</v>
      </c>
      <c r="N155" s="1" t="s">
        <v>37</v>
      </c>
      <c r="O155" s="1" t="s">
        <v>27</v>
      </c>
      <c r="P155" s="1" t="s">
        <v>125</v>
      </c>
      <c r="Q155" s="1" t="s">
        <v>74</v>
      </c>
      <c r="R155">
        <v>2</v>
      </c>
    </row>
    <row r="156" spans="1:20" ht="13" x14ac:dyDescent="0.15">
      <c r="A156" s="2">
        <v>43480.54025174769</v>
      </c>
      <c r="B156" s="1" t="s">
        <v>19</v>
      </c>
      <c r="C156" s="1" t="s">
        <v>120</v>
      </c>
      <c r="D156" s="1" t="s">
        <v>67</v>
      </c>
      <c r="E156" s="1" t="s">
        <v>32</v>
      </c>
      <c r="G156" s="1" t="s">
        <v>24</v>
      </c>
      <c r="H156" s="1" t="s">
        <v>199</v>
      </c>
      <c r="I156" s="1" t="s">
        <v>35</v>
      </c>
      <c r="J156" s="1" t="s">
        <v>38</v>
      </c>
      <c r="K156" s="1" t="s">
        <v>38</v>
      </c>
      <c r="L156" s="1" t="s">
        <v>38</v>
      </c>
      <c r="M156" s="1" t="s">
        <v>38</v>
      </c>
      <c r="N156" s="1" t="s">
        <v>38</v>
      </c>
      <c r="O156" s="1" t="s">
        <v>38</v>
      </c>
      <c r="P156" s="1" t="s">
        <v>125</v>
      </c>
      <c r="Q156" s="1" t="s">
        <v>200</v>
      </c>
      <c r="R156">
        <v>1</v>
      </c>
    </row>
    <row r="157" spans="1:20" ht="13" x14ac:dyDescent="0.15">
      <c r="A157" s="2">
        <v>43480.540726307867</v>
      </c>
      <c r="B157" s="1" t="s">
        <v>19</v>
      </c>
      <c r="C157" s="1" t="s">
        <v>120</v>
      </c>
      <c r="D157" s="1" t="s">
        <v>31</v>
      </c>
      <c r="E157" s="1" t="s">
        <v>32</v>
      </c>
      <c r="G157" s="1" t="s">
        <v>32</v>
      </c>
      <c r="H157" s="1" t="s">
        <v>25</v>
      </c>
      <c r="I157" s="1" t="s">
        <v>26</v>
      </c>
      <c r="J157" s="1" t="s">
        <v>38</v>
      </c>
      <c r="K157" s="1" t="s">
        <v>38</v>
      </c>
      <c r="L157" s="1" t="s">
        <v>38</v>
      </c>
      <c r="M157" s="1" t="s">
        <v>38</v>
      </c>
      <c r="N157" s="1" t="s">
        <v>38</v>
      </c>
      <c r="O157" s="1" t="s">
        <v>38</v>
      </c>
      <c r="P157" s="1" t="s">
        <v>125</v>
      </c>
      <c r="Q157" s="1" t="s">
        <v>48</v>
      </c>
      <c r="R157">
        <v>1</v>
      </c>
    </row>
    <row r="158" spans="1:20" ht="13" x14ac:dyDescent="0.15">
      <c r="A158" s="2">
        <v>43480.541025775463</v>
      </c>
      <c r="B158" s="1" t="s">
        <v>19</v>
      </c>
      <c r="C158" s="1" t="s">
        <v>120</v>
      </c>
      <c r="D158" s="1" t="s">
        <v>21</v>
      </c>
      <c r="E158" s="1" t="s">
        <v>32</v>
      </c>
      <c r="G158" s="1" t="s">
        <v>34</v>
      </c>
      <c r="H158" s="1" t="s">
        <v>25</v>
      </c>
      <c r="I158" s="1" t="s">
        <v>26</v>
      </c>
      <c r="J158" s="1" t="s">
        <v>38</v>
      </c>
      <c r="K158" s="1" t="s">
        <v>37</v>
      </c>
      <c r="L158" s="1" t="s">
        <v>37</v>
      </c>
      <c r="M158" s="1" t="s">
        <v>27</v>
      </c>
      <c r="N158" s="1" t="s">
        <v>37</v>
      </c>
      <c r="O158" s="1" t="s">
        <v>37</v>
      </c>
      <c r="P158" s="1" t="s">
        <v>125</v>
      </c>
      <c r="Q158" s="1" t="s">
        <v>201</v>
      </c>
      <c r="R158">
        <v>1</v>
      </c>
    </row>
    <row r="159" spans="1:20" ht="13" x14ac:dyDescent="0.15">
      <c r="A159" s="2">
        <v>43480.542173599533</v>
      </c>
      <c r="B159" s="1" t="s">
        <v>19</v>
      </c>
      <c r="C159" s="1" t="s">
        <v>120</v>
      </c>
      <c r="D159" s="1" t="s">
        <v>31</v>
      </c>
      <c r="E159" s="1" t="s">
        <v>32</v>
      </c>
      <c r="G159" s="1" t="s">
        <v>34</v>
      </c>
      <c r="H159" s="1" t="s">
        <v>25</v>
      </c>
      <c r="I159" s="1" t="s">
        <v>26</v>
      </c>
      <c r="J159" s="1" t="s">
        <v>37</v>
      </c>
      <c r="K159" s="1" t="s">
        <v>37</v>
      </c>
      <c r="L159" s="1" t="s">
        <v>38</v>
      </c>
      <c r="M159" s="1" t="s">
        <v>38</v>
      </c>
      <c r="N159" s="1" t="s">
        <v>37</v>
      </c>
      <c r="O159" s="1" t="s">
        <v>38</v>
      </c>
      <c r="P159" s="1" t="s">
        <v>125</v>
      </c>
      <c r="Q159" s="1" t="s">
        <v>202</v>
      </c>
      <c r="R159">
        <v>2</v>
      </c>
      <c r="S159" s="1" t="s">
        <v>203</v>
      </c>
    </row>
    <row r="160" spans="1:20" ht="13" x14ac:dyDescent="0.15">
      <c r="A160" s="2">
        <v>43480.542921828703</v>
      </c>
      <c r="B160" s="1" t="s">
        <v>50</v>
      </c>
      <c r="C160" s="1" t="s">
        <v>120</v>
      </c>
      <c r="D160" s="1" t="s">
        <v>31</v>
      </c>
      <c r="E160" s="1" t="s">
        <v>32</v>
      </c>
      <c r="G160" s="1" t="s">
        <v>24</v>
      </c>
      <c r="H160" s="1" t="s">
        <v>25</v>
      </c>
      <c r="I160" s="1" t="s">
        <v>26</v>
      </c>
      <c r="J160" s="1" t="s">
        <v>37</v>
      </c>
      <c r="K160" s="1" t="s">
        <v>37</v>
      </c>
      <c r="L160" s="1" t="s">
        <v>37</v>
      </c>
      <c r="M160" s="1" t="s">
        <v>27</v>
      </c>
      <c r="N160" s="1" t="s">
        <v>38</v>
      </c>
      <c r="O160" s="1" t="s">
        <v>38</v>
      </c>
      <c r="P160" s="1" t="s">
        <v>121</v>
      </c>
      <c r="Q160" s="1" t="s">
        <v>198</v>
      </c>
      <c r="R160">
        <v>1</v>
      </c>
    </row>
    <row r="161" spans="1:20" ht="13" x14ac:dyDescent="0.15">
      <c r="A161" s="2">
        <v>43480.543147245371</v>
      </c>
      <c r="B161" s="1" t="s">
        <v>19</v>
      </c>
      <c r="C161" s="1" t="s">
        <v>120</v>
      </c>
      <c r="D161" s="1" t="s">
        <v>21</v>
      </c>
      <c r="E161" s="1" t="s">
        <v>32</v>
      </c>
      <c r="G161" s="1" t="s">
        <v>32</v>
      </c>
      <c r="H161" s="1" t="s">
        <v>25</v>
      </c>
      <c r="I161" s="1" t="s">
        <v>41</v>
      </c>
      <c r="J161" s="1" t="s">
        <v>37</v>
      </c>
      <c r="K161" s="1" t="s">
        <v>37</v>
      </c>
      <c r="L161" s="1" t="s">
        <v>38</v>
      </c>
      <c r="M161" s="1" t="s">
        <v>27</v>
      </c>
      <c r="N161" s="1" t="s">
        <v>37</v>
      </c>
      <c r="O161" s="1" t="s">
        <v>38</v>
      </c>
      <c r="P161" s="1" t="s">
        <v>121</v>
      </c>
      <c r="Q161" s="1" t="s">
        <v>204</v>
      </c>
    </row>
    <row r="162" spans="1:20" ht="13" x14ac:dyDescent="0.15">
      <c r="A162" s="2">
        <v>43480.543234409721</v>
      </c>
      <c r="B162" s="1" t="s">
        <v>50</v>
      </c>
      <c r="C162" s="1" t="s">
        <v>120</v>
      </c>
      <c r="D162" s="1" t="s">
        <v>31</v>
      </c>
      <c r="E162" s="1" t="s">
        <v>32</v>
      </c>
      <c r="G162" s="1" t="s">
        <v>68</v>
      </c>
      <c r="H162" s="1" t="s">
        <v>25</v>
      </c>
      <c r="I162" s="1" t="s">
        <v>41</v>
      </c>
      <c r="J162" s="1" t="s">
        <v>37</v>
      </c>
      <c r="K162" s="1" t="s">
        <v>37</v>
      </c>
      <c r="L162" s="1" t="s">
        <v>37</v>
      </c>
      <c r="M162" s="1" t="s">
        <v>38</v>
      </c>
      <c r="N162" s="1" t="s">
        <v>37</v>
      </c>
      <c r="O162" s="1" t="s">
        <v>38</v>
      </c>
      <c r="P162" s="1" t="s">
        <v>125</v>
      </c>
      <c r="Q162" s="1" t="s">
        <v>205</v>
      </c>
      <c r="R162">
        <v>1</v>
      </c>
    </row>
    <row r="163" spans="1:20" ht="13" x14ac:dyDescent="0.15">
      <c r="A163" s="2">
        <v>43480.543794930556</v>
      </c>
      <c r="B163" s="1" t="s">
        <v>19</v>
      </c>
      <c r="C163" s="1" t="s">
        <v>120</v>
      </c>
      <c r="D163" s="1" t="s">
        <v>31</v>
      </c>
      <c r="E163" s="1" t="s">
        <v>32</v>
      </c>
      <c r="G163" s="1" t="s">
        <v>24</v>
      </c>
      <c r="H163" s="1" t="s">
        <v>206</v>
      </c>
      <c r="I163" s="1" t="s">
        <v>26</v>
      </c>
      <c r="J163" s="1" t="s">
        <v>27</v>
      </c>
      <c r="K163" s="1" t="s">
        <v>37</v>
      </c>
      <c r="L163" s="1" t="s">
        <v>37</v>
      </c>
      <c r="M163" s="1" t="s">
        <v>37</v>
      </c>
      <c r="N163" s="1" t="s">
        <v>37</v>
      </c>
      <c r="O163" s="1" t="s">
        <v>38</v>
      </c>
      <c r="P163" s="1" t="s">
        <v>125</v>
      </c>
      <c r="Q163" s="1" t="s">
        <v>98</v>
      </c>
      <c r="R163">
        <v>1</v>
      </c>
    </row>
    <row r="164" spans="1:20" ht="13" x14ac:dyDescent="0.15">
      <c r="A164" s="2">
        <v>43480.545369282409</v>
      </c>
      <c r="B164" s="1" t="s">
        <v>19</v>
      </c>
      <c r="C164" s="1" t="s">
        <v>120</v>
      </c>
      <c r="D164" s="1" t="s">
        <v>31</v>
      </c>
      <c r="E164" s="1" t="s">
        <v>32</v>
      </c>
      <c r="G164" s="1" t="s">
        <v>24</v>
      </c>
      <c r="H164" s="1" t="s">
        <v>25</v>
      </c>
      <c r="I164" s="1" t="s">
        <v>35</v>
      </c>
      <c r="J164" s="1" t="s">
        <v>38</v>
      </c>
      <c r="K164" s="1" t="s">
        <v>37</v>
      </c>
      <c r="L164" s="1" t="s">
        <v>37</v>
      </c>
      <c r="M164" s="1" t="s">
        <v>27</v>
      </c>
      <c r="N164" s="1" t="s">
        <v>37</v>
      </c>
      <c r="O164" s="1" t="s">
        <v>38</v>
      </c>
      <c r="P164" s="1" t="s">
        <v>125</v>
      </c>
      <c r="Q164" s="1" t="s">
        <v>155</v>
      </c>
      <c r="R164">
        <v>2</v>
      </c>
    </row>
    <row r="165" spans="1:20" ht="13" x14ac:dyDescent="0.15">
      <c r="A165" s="2">
        <v>43480.546268090278</v>
      </c>
      <c r="B165" s="1" t="s">
        <v>19</v>
      </c>
      <c r="C165" s="1" t="s">
        <v>146</v>
      </c>
      <c r="D165" s="1" t="s">
        <v>67</v>
      </c>
      <c r="E165" s="1" t="s">
        <v>32</v>
      </c>
      <c r="G165" s="1" t="s">
        <v>68</v>
      </c>
      <c r="H165" s="1" t="s">
        <v>36</v>
      </c>
      <c r="I165" s="1" t="s">
        <v>41</v>
      </c>
      <c r="J165" s="1" t="s">
        <v>27</v>
      </c>
      <c r="K165" s="1" t="s">
        <v>37</v>
      </c>
      <c r="L165" s="1" t="s">
        <v>37</v>
      </c>
      <c r="M165" s="1" t="s">
        <v>38</v>
      </c>
      <c r="N165" s="1" t="s">
        <v>27</v>
      </c>
      <c r="O165" s="1" t="s">
        <v>38</v>
      </c>
      <c r="P165" s="1" t="s">
        <v>121</v>
      </c>
      <c r="Q165" s="1" t="s">
        <v>207</v>
      </c>
    </row>
    <row r="166" spans="1:20" ht="13" x14ac:dyDescent="0.15">
      <c r="A166" s="2">
        <v>43480.547136076391</v>
      </c>
      <c r="B166" s="1" t="s">
        <v>19</v>
      </c>
      <c r="C166" s="1" t="s">
        <v>120</v>
      </c>
      <c r="D166" s="1" t="s">
        <v>31</v>
      </c>
      <c r="E166" s="1" t="s">
        <v>32</v>
      </c>
      <c r="G166" s="1" t="s">
        <v>24</v>
      </c>
      <c r="H166" s="1" t="s">
        <v>36</v>
      </c>
      <c r="I166" s="1" t="s">
        <v>41</v>
      </c>
      <c r="J166" s="1" t="s">
        <v>38</v>
      </c>
      <c r="K166" s="1" t="s">
        <v>38</v>
      </c>
      <c r="L166" s="1" t="s">
        <v>38</v>
      </c>
      <c r="M166" s="1" t="s">
        <v>27</v>
      </c>
      <c r="N166" s="1" t="s">
        <v>27</v>
      </c>
      <c r="O166" s="1" t="s">
        <v>38</v>
      </c>
      <c r="P166" s="1" t="s">
        <v>125</v>
      </c>
      <c r="Q166" s="1" t="s">
        <v>77</v>
      </c>
      <c r="R166">
        <v>1</v>
      </c>
    </row>
    <row r="167" spans="1:20" ht="13" x14ac:dyDescent="0.15">
      <c r="A167" s="2">
        <v>43480.547356701391</v>
      </c>
      <c r="B167" s="1" t="s">
        <v>50</v>
      </c>
      <c r="C167" s="1" t="s">
        <v>20</v>
      </c>
      <c r="D167" s="1" t="s">
        <v>21</v>
      </c>
      <c r="E167" s="1" t="s">
        <v>32</v>
      </c>
      <c r="G167" s="1" t="s">
        <v>24</v>
      </c>
      <c r="H167" s="1" t="s">
        <v>25</v>
      </c>
      <c r="I167" s="1" t="s">
        <v>41</v>
      </c>
      <c r="J167" s="1" t="s">
        <v>38</v>
      </c>
      <c r="K167" s="1" t="s">
        <v>27</v>
      </c>
      <c r="L167" s="1" t="s">
        <v>27</v>
      </c>
      <c r="M167" s="1" t="s">
        <v>27</v>
      </c>
      <c r="N167" s="1" t="s">
        <v>37</v>
      </c>
      <c r="O167" s="1" t="s">
        <v>38</v>
      </c>
      <c r="P167" s="1" t="s">
        <v>125</v>
      </c>
      <c r="Q167" s="1" t="s">
        <v>208</v>
      </c>
      <c r="R167">
        <v>1</v>
      </c>
    </row>
    <row r="168" spans="1:20" ht="13" x14ac:dyDescent="0.15">
      <c r="A168" s="2">
        <v>43480.547418171293</v>
      </c>
      <c r="B168" s="1" t="s">
        <v>19</v>
      </c>
      <c r="C168" s="1" t="s">
        <v>120</v>
      </c>
      <c r="D168" s="1" t="s">
        <v>21</v>
      </c>
      <c r="E168" s="1" t="s">
        <v>32</v>
      </c>
      <c r="G168" s="1" t="s">
        <v>24</v>
      </c>
      <c r="H168" s="1" t="s">
        <v>36</v>
      </c>
      <c r="I168" s="1" t="s">
        <v>41</v>
      </c>
      <c r="J168" s="1" t="s">
        <v>38</v>
      </c>
      <c r="K168" s="1" t="s">
        <v>38</v>
      </c>
      <c r="L168" s="1" t="s">
        <v>27</v>
      </c>
      <c r="M168" s="1" t="s">
        <v>27</v>
      </c>
      <c r="N168" s="1" t="s">
        <v>38</v>
      </c>
      <c r="O168" s="1" t="s">
        <v>38</v>
      </c>
      <c r="P168" s="1" t="s">
        <v>121</v>
      </c>
      <c r="Q168" s="1" t="s">
        <v>209</v>
      </c>
      <c r="R168">
        <v>1</v>
      </c>
    </row>
    <row r="169" spans="1:20" ht="13" x14ac:dyDescent="0.15">
      <c r="A169" s="2">
        <v>43480.547723819443</v>
      </c>
      <c r="B169" s="1" t="s">
        <v>19</v>
      </c>
      <c r="C169" s="1" t="s">
        <v>120</v>
      </c>
      <c r="D169" s="1" t="s">
        <v>31</v>
      </c>
      <c r="E169" s="1" t="s">
        <v>32</v>
      </c>
      <c r="G169" s="1" t="s">
        <v>24</v>
      </c>
      <c r="H169" s="1" t="s">
        <v>36</v>
      </c>
      <c r="I169" s="1" t="s">
        <v>26</v>
      </c>
      <c r="J169" s="1" t="s">
        <v>37</v>
      </c>
      <c r="K169" s="1" t="s">
        <v>37</v>
      </c>
      <c r="L169" s="1" t="s">
        <v>37</v>
      </c>
      <c r="M169" s="1" t="s">
        <v>38</v>
      </c>
      <c r="N169" s="1" t="s">
        <v>37</v>
      </c>
      <c r="O169" s="1" t="s">
        <v>38</v>
      </c>
      <c r="P169" s="1" t="s">
        <v>125</v>
      </c>
      <c r="Q169" s="1" t="s">
        <v>106</v>
      </c>
      <c r="R169">
        <v>1</v>
      </c>
    </row>
    <row r="170" spans="1:20" ht="13" x14ac:dyDescent="0.15">
      <c r="A170" s="2">
        <v>43480.547748888886</v>
      </c>
      <c r="B170" s="1" t="s">
        <v>19</v>
      </c>
      <c r="C170" s="1" t="s">
        <v>120</v>
      </c>
      <c r="D170" s="1" t="s">
        <v>31</v>
      </c>
      <c r="E170" s="1" t="s">
        <v>32</v>
      </c>
      <c r="G170" s="1" t="s">
        <v>34</v>
      </c>
      <c r="H170" s="1" t="s">
        <v>36</v>
      </c>
      <c r="I170" s="1" t="s">
        <v>35</v>
      </c>
      <c r="J170" s="1" t="s">
        <v>27</v>
      </c>
      <c r="K170" s="1" t="s">
        <v>37</v>
      </c>
      <c r="L170" s="1" t="s">
        <v>27</v>
      </c>
      <c r="M170" s="1" t="s">
        <v>37</v>
      </c>
      <c r="N170" s="1" t="s">
        <v>38</v>
      </c>
      <c r="O170" s="1" t="s">
        <v>27</v>
      </c>
      <c r="P170" s="1" t="s">
        <v>125</v>
      </c>
      <c r="Q170" s="1" t="s">
        <v>210</v>
      </c>
    </row>
    <row r="171" spans="1:20" ht="13" x14ac:dyDescent="0.15">
      <c r="A171" s="2">
        <v>43480.547823113426</v>
      </c>
      <c r="B171" s="1" t="s">
        <v>50</v>
      </c>
      <c r="C171" s="1" t="s">
        <v>120</v>
      </c>
      <c r="D171" s="1" t="s">
        <v>31</v>
      </c>
      <c r="E171" s="1" t="s">
        <v>22</v>
      </c>
      <c r="F171" s="1" t="s">
        <v>47</v>
      </c>
      <c r="G171" s="1" t="s">
        <v>68</v>
      </c>
      <c r="H171" s="1" t="s">
        <v>36</v>
      </c>
      <c r="I171" s="1" t="s">
        <v>41</v>
      </c>
      <c r="J171" s="1" t="s">
        <v>37</v>
      </c>
      <c r="K171" s="1" t="s">
        <v>37</v>
      </c>
      <c r="L171" s="1" t="s">
        <v>38</v>
      </c>
      <c r="M171" s="1" t="s">
        <v>27</v>
      </c>
      <c r="N171" s="1" t="s">
        <v>38</v>
      </c>
      <c r="O171" s="1" t="s">
        <v>37</v>
      </c>
      <c r="P171" s="1" t="s">
        <v>125</v>
      </c>
      <c r="Q171" s="1" t="s">
        <v>211</v>
      </c>
      <c r="R171">
        <v>2</v>
      </c>
      <c r="T171" s="1" t="s">
        <v>212</v>
      </c>
    </row>
    <row r="172" spans="1:20" ht="13" x14ac:dyDescent="0.15">
      <c r="A172" s="2">
        <v>43480.547881435181</v>
      </c>
      <c r="B172" s="1" t="s">
        <v>19</v>
      </c>
      <c r="C172" s="1" t="s">
        <v>120</v>
      </c>
      <c r="D172" s="1" t="s">
        <v>31</v>
      </c>
      <c r="E172" s="1" t="s">
        <v>22</v>
      </c>
      <c r="F172" s="1" t="s">
        <v>47</v>
      </c>
      <c r="G172" s="1" t="s">
        <v>24</v>
      </c>
      <c r="H172" s="1" t="s">
        <v>25</v>
      </c>
      <c r="I172" s="1" t="s">
        <v>35</v>
      </c>
      <c r="J172" s="1" t="s">
        <v>37</v>
      </c>
      <c r="K172" s="1" t="s">
        <v>37</v>
      </c>
      <c r="L172" s="1" t="s">
        <v>37</v>
      </c>
      <c r="M172" s="1" t="s">
        <v>27</v>
      </c>
      <c r="N172" s="1" t="s">
        <v>37</v>
      </c>
      <c r="O172" s="1" t="s">
        <v>27</v>
      </c>
      <c r="P172" s="1" t="s">
        <v>125</v>
      </c>
      <c r="Q172" s="1" t="s">
        <v>213</v>
      </c>
      <c r="R172">
        <v>2</v>
      </c>
      <c r="T172" s="1" t="s">
        <v>123</v>
      </c>
    </row>
    <row r="173" spans="1:20" ht="13" x14ac:dyDescent="0.15">
      <c r="A173" s="2">
        <v>43480.54809207176</v>
      </c>
      <c r="B173" s="1" t="s">
        <v>19</v>
      </c>
      <c r="C173" s="1" t="s">
        <v>120</v>
      </c>
      <c r="D173" s="1" t="s">
        <v>31</v>
      </c>
      <c r="E173" s="1" t="s">
        <v>32</v>
      </c>
      <c r="G173" s="1" t="s">
        <v>68</v>
      </c>
      <c r="H173" s="1" t="s">
        <v>25</v>
      </c>
      <c r="I173" s="1" t="s">
        <v>41</v>
      </c>
      <c r="J173" s="1" t="s">
        <v>27</v>
      </c>
      <c r="K173" s="1" t="s">
        <v>37</v>
      </c>
      <c r="L173" s="1" t="s">
        <v>37</v>
      </c>
      <c r="M173" s="1" t="s">
        <v>38</v>
      </c>
      <c r="N173" s="1" t="s">
        <v>37</v>
      </c>
      <c r="O173" s="1" t="s">
        <v>38</v>
      </c>
      <c r="P173" s="1" t="s">
        <v>125</v>
      </c>
      <c r="Q173" s="1" t="s">
        <v>214</v>
      </c>
      <c r="R173">
        <v>1</v>
      </c>
    </row>
    <row r="174" spans="1:20" ht="13" x14ac:dyDescent="0.15">
      <c r="A174" s="2">
        <v>43480.552017037036</v>
      </c>
      <c r="B174" s="1" t="s">
        <v>19</v>
      </c>
      <c r="C174" s="1" t="s">
        <v>120</v>
      </c>
      <c r="D174" s="1" t="s">
        <v>31</v>
      </c>
      <c r="E174" s="1" t="s">
        <v>32</v>
      </c>
      <c r="G174" s="1" t="s">
        <v>24</v>
      </c>
      <c r="H174" s="1" t="s">
        <v>36</v>
      </c>
      <c r="I174" s="1" t="s">
        <v>41</v>
      </c>
      <c r="J174" s="1" t="s">
        <v>37</v>
      </c>
      <c r="K174" s="1" t="s">
        <v>37</v>
      </c>
      <c r="L174" s="1" t="s">
        <v>37</v>
      </c>
      <c r="M174" s="1" t="s">
        <v>37</v>
      </c>
      <c r="N174" s="1" t="s">
        <v>37</v>
      </c>
      <c r="O174" s="1" t="s">
        <v>37</v>
      </c>
      <c r="P174" s="1" t="s">
        <v>121</v>
      </c>
      <c r="Q174" s="1" t="s">
        <v>215</v>
      </c>
    </row>
    <row r="175" spans="1:20" ht="13" x14ac:dyDescent="0.15">
      <c r="A175" s="2">
        <v>43480.552031747684</v>
      </c>
      <c r="B175" s="1" t="s">
        <v>50</v>
      </c>
      <c r="C175" s="1" t="s">
        <v>120</v>
      </c>
      <c r="D175" s="1" t="s">
        <v>31</v>
      </c>
      <c r="E175" s="1" t="s">
        <v>22</v>
      </c>
      <c r="F175" s="1" t="s">
        <v>47</v>
      </c>
      <c r="G175" s="1" t="s">
        <v>34</v>
      </c>
      <c r="H175" s="1" t="s">
        <v>25</v>
      </c>
      <c r="I175" s="1" t="s">
        <v>26</v>
      </c>
      <c r="J175" s="1" t="s">
        <v>27</v>
      </c>
      <c r="K175" s="1" t="s">
        <v>38</v>
      </c>
      <c r="L175" s="1" t="s">
        <v>38</v>
      </c>
      <c r="M175" s="1" t="s">
        <v>27</v>
      </c>
      <c r="N175" s="1" t="s">
        <v>38</v>
      </c>
      <c r="O175" s="1" t="s">
        <v>27</v>
      </c>
      <c r="P175" s="1" t="s">
        <v>125</v>
      </c>
      <c r="Q175" s="1" t="s">
        <v>216</v>
      </c>
      <c r="R175">
        <v>2</v>
      </c>
      <c r="T175" s="1" t="s">
        <v>195</v>
      </c>
    </row>
    <row r="176" spans="1:20" ht="13" x14ac:dyDescent="0.15">
      <c r="A176" s="2">
        <v>43480.550801574078</v>
      </c>
      <c r="B176" s="1" t="s">
        <v>19</v>
      </c>
      <c r="C176" s="1" t="s">
        <v>120</v>
      </c>
      <c r="D176" s="1" t="s">
        <v>31</v>
      </c>
      <c r="E176" s="1" t="s">
        <v>32</v>
      </c>
      <c r="G176" s="1" t="s">
        <v>24</v>
      </c>
      <c r="H176" s="1" t="s">
        <v>36</v>
      </c>
      <c r="I176" s="1" t="s">
        <v>41</v>
      </c>
      <c r="J176" s="1" t="s">
        <v>37</v>
      </c>
      <c r="K176" s="1" t="s">
        <v>37</v>
      </c>
      <c r="L176" s="1" t="s">
        <v>37</v>
      </c>
      <c r="M176" s="1" t="s">
        <v>27</v>
      </c>
      <c r="N176" s="1" t="s">
        <v>38</v>
      </c>
      <c r="O176" s="1" t="s">
        <v>37</v>
      </c>
      <c r="P176" s="1" t="s">
        <v>125</v>
      </c>
      <c r="Q176" s="1" t="s">
        <v>217</v>
      </c>
      <c r="R176">
        <v>2</v>
      </c>
    </row>
    <row r="177" spans="1:20" ht="13" x14ac:dyDescent="0.15">
      <c r="A177" s="2">
        <v>43480.552111562502</v>
      </c>
      <c r="B177" s="1" t="s">
        <v>19</v>
      </c>
      <c r="C177" s="1" t="s">
        <v>20</v>
      </c>
      <c r="D177" s="1" t="s">
        <v>21</v>
      </c>
      <c r="E177" s="1" t="s">
        <v>22</v>
      </c>
      <c r="F177" s="1" t="s">
        <v>23</v>
      </c>
      <c r="G177" s="1" t="s">
        <v>68</v>
      </c>
      <c r="H177" s="1" t="s">
        <v>25</v>
      </c>
      <c r="I177" s="1" t="s">
        <v>35</v>
      </c>
      <c r="J177" s="1" t="s">
        <v>37</v>
      </c>
      <c r="K177" s="1" t="s">
        <v>38</v>
      </c>
      <c r="L177" s="1" t="s">
        <v>38</v>
      </c>
      <c r="M177" s="1" t="s">
        <v>27</v>
      </c>
      <c r="N177" s="1" t="s">
        <v>37</v>
      </c>
      <c r="O177" s="1" t="s">
        <v>38</v>
      </c>
      <c r="P177" s="1" t="s">
        <v>125</v>
      </c>
      <c r="Q177" s="1" t="s">
        <v>218</v>
      </c>
      <c r="R177">
        <v>1</v>
      </c>
      <c r="T177" s="1" t="s">
        <v>195</v>
      </c>
    </row>
    <row r="178" spans="1:20" ht="13" x14ac:dyDescent="0.15">
      <c r="A178" s="2">
        <v>43480.552210706017</v>
      </c>
      <c r="B178" s="1" t="s">
        <v>19</v>
      </c>
      <c r="C178" s="1" t="s">
        <v>120</v>
      </c>
      <c r="D178" s="1" t="s">
        <v>67</v>
      </c>
      <c r="E178" s="1" t="s">
        <v>32</v>
      </c>
      <c r="G178" s="1" t="s">
        <v>68</v>
      </c>
      <c r="H178" s="1" t="s">
        <v>25</v>
      </c>
      <c r="I178" s="1" t="s">
        <v>41</v>
      </c>
      <c r="J178" s="1" t="s">
        <v>37</v>
      </c>
      <c r="K178" s="1" t="s">
        <v>37</v>
      </c>
      <c r="L178" s="1" t="s">
        <v>37</v>
      </c>
      <c r="M178" s="1" t="s">
        <v>37</v>
      </c>
      <c r="N178" s="1" t="s">
        <v>38</v>
      </c>
      <c r="O178" s="1" t="s">
        <v>38</v>
      </c>
      <c r="P178" s="1" t="s">
        <v>125</v>
      </c>
      <c r="Q178" s="1" t="s">
        <v>219</v>
      </c>
      <c r="R178">
        <v>1</v>
      </c>
    </row>
    <row r="179" spans="1:20" ht="13" x14ac:dyDescent="0.15">
      <c r="A179" s="2">
        <v>43480.552776851851</v>
      </c>
      <c r="B179" s="1" t="s">
        <v>19</v>
      </c>
      <c r="C179" s="1" t="s">
        <v>20</v>
      </c>
      <c r="D179" s="1" t="s">
        <v>21</v>
      </c>
      <c r="E179" s="1" t="s">
        <v>32</v>
      </c>
      <c r="G179" s="1" t="s">
        <v>34</v>
      </c>
      <c r="H179" s="1" t="s">
        <v>36</v>
      </c>
      <c r="I179" s="1" t="s">
        <v>41</v>
      </c>
      <c r="J179" s="1" t="s">
        <v>37</v>
      </c>
      <c r="K179" s="1" t="s">
        <v>37</v>
      </c>
      <c r="L179" s="1" t="s">
        <v>37</v>
      </c>
      <c r="M179" s="1" t="s">
        <v>27</v>
      </c>
      <c r="N179" s="1" t="s">
        <v>37</v>
      </c>
      <c r="O179" s="1" t="s">
        <v>37</v>
      </c>
      <c r="P179" s="1" t="s">
        <v>125</v>
      </c>
      <c r="Q179" s="1" t="s">
        <v>220</v>
      </c>
      <c r="R179">
        <v>1</v>
      </c>
    </row>
    <row r="180" spans="1:20" ht="13" x14ac:dyDescent="0.15">
      <c r="A180" s="2">
        <v>43480.554093090279</v>
      </c>
      <c r="B180" s="1" t="s">
        <v>19</v>
      </c>
      <c r="C180" s="1" t="s">
        <v>146</v>
      </c>
      <c r="D180" s="1" t="s">
        <v>67</v>
      </c>
      <c r="E180" s="1" t="s">
        <v>32</v>
      </c>
      <c r="G180" s="1" t="s">
        <v>68</v>
      </c>
      <c r="H180" s="1" t="s">
        <v>25</v>
      </c>
      <c r="I180" s="1" t="s">
        <v>35</v>
      </c>
      <c r="J180" s="1" t="s">
        <v>27</v>
      </c>
      <c r="K180" s="1" t="s">
        <v>37</v>
      </c>
      <c r="L180" s="1" t="s">
        <v>37</v>
      </c>
      <c r="M180" s="1" t="s">
        <v>27</v>
      </c>
      <c r="N180" s="1" t="s">
        <v>37</v>
      </c>
      <c r="O180" s="1" t="s">
        <v>37</v>
      </c>
      <c r="P180" s="1" t="s">
        <v>121</v>
      </c>
      <c r="Q180" s="1" t="s">
        <v>221</v>
      </c>
      <c r="R180">
        <v>1</v>
      </c>
    </row>
    <row r="181" spans="1:20" ht="13" x14ac:dyDescent="0.15">
      <c r="A181" s="2">
        <v>43480.55833399306</v>
      </c>
      <c r="B181" s="1" t="s">
        <v>19</v>
      </c>
      <c r="C181" s="1" t="s">
        <v>120</v>
      </c>
      <c r="D181" s="1" t="s">
        <v>31</v>
      </c>
      <c r="E181" s="1" t="s">
        <v>32</v>
      </c>
      <c r="G181" s="1" t="s">
        <v>24</v>
      </c>
      <c r="H181" s="1" t="s">
        <v>36</v>
      </c>
      <c r="I181" s="1" t="s">
        <v>35</v>
      </c>
      <c r="J181" s="1" t="s">
        <v>37</v>
      </c>
      <c r="K181" s="1" t="s">
        <v>37</v>
      </c>
      <c r="L181" s="1" t="s">
        <v>38</v>
      </c>
      <c r="M181" s="1" t="s">
        <v>38</v>
      </c>
      <c r="N181" s="1" t="s">
        <v>37</v>
      </c>
      <c r="O181" s="1" t="s">
        <v>38</v>
      </c>
      <c r="P181" s="1" t="s">
        <v>121</v>
      </c>
      <c r="Q181" s="1" t="s">
        <v>222</v>
      </c>
      <c r="R181">
        <v>1</v>
      </c>
    </row>
    <row r="182" spans="1:20" ht="13" x14ac:dyDescent="0.15">
      <c r="A182" s="2">
        <v>43480.559147581022</v>
      </c>
      <c r="B182" s="1" t="s">
        <v>19</v>
      </c>
      <c r="C182" s="1" t="s">
        <v>120</v>
      </c>
      <c r="D182" s="1" t="s">
        <v>21</v>
      </c>
      <c r="E182" s="1" t="s">
        <v>32</v>
      </c>
      <c r="G182" s="1" t="s">
        <v>24</v>
      </c>
      <c r="H182" s="1" t="s">
        <v>36</v>
      </c>
      <c r="I182" s="1" t="s">
        <v>41</v>
      </c>
      <c r="J182" s="1" t="s">
        <v>38</v>
      </c>
      <c r="K182" s="1" t="s">
        <v>38</v>
      </c>
      <c r="L182" s="1" t="s">
        <v>27</v>
      </c>
      <c r="M182" s="1" t="s">
        <v>27</v>
      </c>
      <c r="N182" s="1" t="s">
        <v>38</v>
      </c>
      <c r="O182" s="1" t="s">
        <v>27</v>
      </c>
      <c r="P182" s="1" t="s">
        <v>125</v>
      </c>
      <c r="Q182" s="1" t="s">
        <v>223</v>
      </c>
      <c r="R182">
        <v>1</v>
      </c>
    </row>
    <row r="183" spans="1:20" ht="13" x14ac:dyDescent="0.15">
      <c r="A183" s="2">
        <v>43480.562280995371</v>
      </c>
      <c r="B183" s="1" t="s">
        <v>19</v>
      </c>
      <c r="C183" s="1" t="s">
        <v>120</v>
      </c>
      <c r="D183" s="1" t="s">
        <v>31</v>
      </c>
      <c r="E183" s="1" t="s">
        <v>32</v>
      </c>
      <c r="G183" s="1" t="s">
        <v>24</v>
      </c>
      <c r="H183" s="1" t="s">
        <v>36</v>
      </c>
      <c r="I183" s="1" t="s">
        <v>35</v>
      </c>
      <c r="J183" s="1" t="s">
        <v>38</v>
      </c>
      <c r="K183" s="1" t="s">
        <v>37</v>
      </c>
      <c r="L183" s="1" t="s">
        <v>38</v>
      </c>
      <c r="M183" s="1" t="s">
        <v>38</v>
      </c>
      <c r="N183" s="1" t="s">
        <v>38</v>
      </c>
      <c r="O183" s="1" t="s">
        <v>27</v>
      </c>
      <c r="P183" s="1" t="s">
        <v>125</v>
      </c>
      <c r="Q183" s="1" t="s">
        <v>224</v>
      </c>
      <c r="R183">
        <v>1</v>
      </c>
    </row>
    <row r="184" spans="1:20" ht="13" x14ac:dyDescent="0.15">
      <c r="A184" s="2">
        <v>43480.56243056713</v>
      </c>
      <c r="B184" s="1" t="s">
        <v>19</v>
      </c>
      <c r="C184" s="1" t="s">
        <v>120</v>
      </c>
      <c r="D184" s="1" t="s">
        <v>31</v>
      </c>
      <c r="E184" s="1" t="s">
        <v>32</v>
      </c>
      <c r="G184" s="1" t="s">
        <v>32</v>
      </c>
      <c r="H184" s="1" t="s">
        <v>36</v>
      </c>
      <c r="I184" s="1" t="s">
        <v>26</v>
      </c>
      <c r="J184" s="1" t="s">
        <v>37</v>
      </c>
      <c r="K184" s="1" t="s">
        <v>37</v>
      </c>
      <c r="L184" s="1" t="s">
        <v>37</v>
      </c>
      <c r="M184" s="1" t="s">
        <v>38</v>
      </c>
      <c r="N184" s="1" t="s">
        <v>37</v>
      </c>
      <c r="O184" s="1" t="s">
        <v>27</v>
      </c>
      <c r="P184" s="1" t="s">
        <v>125</v>
      </c>
      <c r="Q184" s="1" t="s">
        <v>225</v>
      </c>
      <c r="R184">
        <v>1</v>
      </c>
    </row>
    <row r="185" spans="1:20" ht="13" x14ac:dyDescent="0.15">
      <c r="A185" s="2">
        <v>43480.563764108796</v>
      </c>
      <c r="B185" s="1" t="s">
        <v>50</v>
      </c>
      <c r="C185" s="1" t="s">
        <v>146</v>
      </c>
      <c r="D185" s="1" t="s">
        <v>21</v>
      </c>
      <c r="E185" s="1" t="s">
        <v>32</v>
      </c>
      <c r="G185" s="1" t="s">
        <v>34</v>
      </c>
      <c r="H185" s="1" t="s">
        <v>36</v>
      </c>
      <c r="I185" s="1" t="s">
        <v>26</v>
      </c>
      <c r="J185" s="1" t="s">
        <v>38</v>
      </c>
      <c r="K185" s="1" t="s">
        <v>37</v>
      </c>
      <c r="L185" s="1" t="s">
        <v>37</v>
      </c>
      <c r="M185" s="1" t="s">
        <v>38</v>
      </c>
      <c r="N185" s="1" t="s">
        <v>38</v>
      </c>
      <c r="O185" s="1" t="s">
        <v>37</v>
      </c>
      <c r="P185" s="1" t="s">
        <v>121</v>
      </c>
      <c r="Q185" s="1" t="s">
        <v>226</v>
      </c>
      <c r="R185">
        <v>1</v>
      </c>
    </row>
    <row r="186" spans="1:20" ht="13" x14ac:dyDescent="0.15">
      <c r="A186" s="2">
        <v>43480.565053333332</v>
      </c>
      <c r="B186" s="1" t="s">
        <v>19</v>
      </c>
      <c r="C186" s="1" t="s">
        <v>146</v>
      </c>
      <c r="D186" s="1" t="s">
        <v>21</v>
      </c>
      <c r="E186" s="1" t="s">
        <v>32</v>
      </c>
      <c r="G186" s="1" t="s">
        <v>24</v>
      </c>
      <c r="H186" s="1" t="s">
        <v>25</v>
      </c>
      <c r="I186" s="1" t="s">
        <v>41</v>
      </c>
      <c r="J186" s="1" t="s">
        <v>28</v>
      </c>
      <c r="K186" s="1" t="s">
        <v>38</v>
      </c>
      <c r="L186" s="1" t="s">
        <v>38</v>
      </c>
      <c r="M186" s="1" t="s">
        <v>28</v>
      </c>
      <c r="N186" s="1" t="s">
        <v>38</v>
      </c>
      <c r="O186" s="1" t="s">
        <v>38</v>
      </c>
      <c r="P186" s="1" t="s">
        <v>121</v>
      </c>
      <c r="Q186" s="1" t="s">
        <v>72</v>
      </c>
    </row>
    <row r="187" spans="1:20" ht="13" x14ac:dyDescent="0.15">
      <c r="A187" s="2">
        <v>43480.567455752316</v>
      </c>
      <c r="B187" s="1" t="s">
        <v>19</v>
      </c>
      <c r="C187" s="1" t="s">
        <v>120</v>
      </c>
      <c r="D187" s="1" t="s">
        <v>31</v>
      </c>
      <c r="E187" s="1" t="s">
        <v>32</v>
      </c>
      <c r="G187" s="1" t="s">
        <v>32</v>
      </c>
      <c r="H187" s="1" t="s">
        <v>36</v>
      </c>
      <c r="I187" s="1" t="s">
        <v>26</v>
      </c>
      <c r="J187" s="1" t="s">
        <v>38</v>
      </c>
      <c r="K187" s="1" t="s">
        <v>38</v>
      </c>
      <c r="L187" s="1" t="s">
        <v>27</v>
      </c>
      <c r="M187" s="1" t="s">
        <v>38</v>
      </c>
      <c r="N187" s="1" t="s">
        <v>38</v>
      </c>
      <c r="O187" s="1" t="s">
        <v>28</v>
      </c>
      <c r="P187" s="1" t="s">
        <v>121</v>
      </c>
      <c r="Q187" s="1" t="s">
        <v>227</v>
      </c>
      <c r="R187">
        <v>1</v>
      </c>
    </row>
    <row r="188" spans="1:20" ht="13" x14ac:dyDescent="0.15">
      <c r="A188" s="2">
        <v>43480.567521689816</v>
      </c>
      <c r="B188" s="1" t="s">
        <v>19</v>
      </c>
      <c r="C188" s="1" t="s">
        <v>120</v>
      </c>
      <c r="D188" s="1" t="s">
        <v>31</v>
      </c>
      <c r="E188" s="1" t="s">
        <v>22</v>
      </c>
      <c r="F188" s="1" t="s">
        <v>228</v>
      </c>
      <c r="G188" s="1" t="s">
        <v>24</v>
      </c>
      <c r="H188" s="1" t="s">
        <v>36</v>
      </c>
      <c r="I188" s="1" t="s">
        <v>41</v>
      </c>
      <c r="J188" s="1" t="s">
        <v>38</v>
      </c>
      <c r="K188" s="1" t="s">
        <v>38</v>
      </c>
      <c r="L188" s="1" t="s">
        <v>38</v>
      </c>
      <c r="M188" s="1" t="s">
        <v>27</v>
      </c>
      <c r="N188" s="1" t="s">
        <v>38</v>
      </c>
      <c r="O188" s="1" t="s">
        <v>38</v>
      </c>
      <c r="P188" s="1" t="s">
        <v>125</v>
      </c>
      <c r="Q188" s="1" t="s">
        <v>229</v>
      </c>
      <c r="R188">
        <v>1</v>
      </c>
      <c r="T188" s="1" t="s">
        <v>126</v>
      </c>
    </row>
    <row r="189" spans="1:20" ht="13" x14ac:dyDescent="0.15">
      <c r="A189" s="2">
        <v>43480.568488333331</v>
      </c>
      <c r="B189" s="1" t="s">
        <v>50</v>
      </c>
      <c r="C189" s="1" t="s">
        <v>124</v>
      </c>
      <c r="D189" s="1" t="s">
        <v>67</v>
      </c>
      <c r="E189" s="1" t="s">
        <v>32</v>
      </c>
      <c r="G189" s="1" t="s">
        <v>24</v>
      </c>
      <c r="H189" s="1" t="s">
        <v>25</v>
      </c>
      <c r="I189" s="1" t="s">
        <v>26</v>
      </c>
      <c r="J189" s="1" t="s">
        <v>37</v>
      </c>
      <c r="K189" s="1" t="s">
        <v>37</v>
      </c>
      <c r="L189" s="1" t="s">
        <v>38</v>
      </c>
      <c r="M189" s="1" t="s">
        <v>28</v>
      </c>
      <c r="N189" s="1" t="s">
        <v>27</v>
      </c>
      <c r="O189" s="1" t="s">
        <v>38</v>
      </c>
      <c r="P189" s="1" t="s">
        <v>125</v>
      </c>
      <c r="Q189" s="1" t="s">
        <v>77</v>
      </c>
      <c r="R189">
        <v>1</v>
      </c>
    </row>
    <row r="190" spans="1:20" ht="13" x14ac:dyDescent="0.15">
      <c r="A190" s="2">
        <v>43480.569665266201</v>
      </c>
      <c r="B190" s="1" t="s">
        <v>19</v>
      </c>
      <c r="C190" s="1" t="s">
        <v>120</v>
      </c>
      <c r="D190" s="1" t="s">
        <v>31</v>
      </c>
      <c r="E190" s="1" t="s">
        <v>32</v>
      </c>
      <c r="G190" s="1" t="s">
        <v>24</v>
      </c>
      <c r="H190" s="1" t="s">
        <v>36</v>
      </c>
      <c r="I190" s="1" t="s">
        <v>41</v>
      </c>
      <c r="J190" s="1" t="s">
        <v>37</v>
      </c>
      <c r="K190" s="1" t="s">
        <v>37</v>
      </c>
      <c r="L190" s="1" t="s">
        <v>38</v>
      </c>
      <c r="M190" s="1" t="s">
        <v>38</v>
      </c>
      <c r="N190" s="1" t="s">
        <v>27</v>
      </c>
      <c r="O190" s="1" t="s">
        <v>27</v>
      </c>
      <c r="P190" s="1" t="s">
        <v>125</v>
      </c>
      <c r="Q190" s="1" t="s">
        <v>230</v>
      </c>
      <c r="R190">
        <v>1</v>
      </c>
    </row>
    <row r="191" spans="1:20" ht="13" x14ac:dyDescent="0.15">
      <c r="A191" s="2">
        <v>43480.569707870367</v>
      </c>
      <c r="B191" s="1" t="s">
        <v>19</v>
      </c>
      <c r="C191" s="1" t="s">
        <v>20</v>
      </c>
      <c r="D191" s="1" t="s">
        <v>21</v>
      </c>
      <c r="E191" s="1" t="s">
        <v>22</v>
      </c>
      <c r="F191" s="1" t="s">
        <v>23</v>
      </c>
      <c r="G191" s="1" t="s">
        <v>34</v>
      </c>
      <c r="H191" s="1" t="s">
        <v>25</v>
      </c>
      <c r="I191" s="1" t="s">
        <v>35</v>
      </c>
      <c r="J191" s="1" t="s">
        <v>38</v>
      </c>
      <c r="K191" s="1" t="s">
        <v>38</v>
      </c>
      <c r="L191" s="1" t="s">
        <v>38</v>
      </c>
      <c r="M191" s="1" t="s">
        <v>27</v>
      </c>
      <c r="N191" s="1" t="s">
        <v>27</v>
      </c>
      <c r="O191" s="1" t="s">
        <v>38</v>
      </c>
      <c r="P191" s="1" t="s">
        <v>125</v>
      </c>
      <c r="Q191" s="1" t="s">
        <v>231</v>
      </c>
      <c r="T191" s="1" t="s">
        <v>132</v>
      </c>
    </row>
    <row r="192" spans="1:20" ht="13" x14ac:dyDescent="0.15">
      <c r="A192" s="2">
        <v>43480.570708333333</v>
      </c>
      <c r="B192" s="1" t="s">
        <v>50</v>
      </c>
      <c r="C192" s="1" t="s">
        <v>120</v>
      </c>
      <c r="D192" s="1" t="s">
        <v>31</v>
      </c>
      <c r="E192" s="1" t="s">
        <v>32</v>
      </c>
      <c r="G192" s="1" t="s">
        <v>34</v>
      </c>
      <c r="H192" s="1" t="s">
        <v>36</v>
      </c>
      <c r="I192" s="1" t="s">
        <v>26</v>
      </c>
      <c r="J192" s="1" t="s">
        <v>37</v>
      </c>
      <c r="K192" s="1" t="s">
        <v>37</v>
      </c>
      <c r="L192" s="1" t="s">
        <v>37</v>
      </c>
      <c r="M192" s="1" t="s">
        <v>27</v>
      </c>
      <c r="N192" s="1" t="s">
        <v>37</v>
      </c>
      <c r="O192" s="1" t="s">
        <v>38</v>
      </c>
      <c r="P192" s="1" t="s">
        <v>125</v>
      </c>
      <c r="Q192" s="1" t="s">
        <v>53</v>
      </c>
      <c r="R192">
        <v>1</v>
      </c>
    </row>
    <row r="193" spans="1:20" ht="13" x14ac:dyDescent="0.15">
      <c r="A193" s="2">
        <v>43480.572356400458</v>
      </c>
      <c r="B193" s="1" t="s">
        <v>19</v>
      </c>
      <c r="C193" s="1" t="s">
        <v>20</v>
      </c>
      <c r="D193" s="1" t="s">
        <v>67</v>
      </c>
      <c r="E193" s="1" t="s">
        <v>32</v>
      </c>
      <c r="G193" s="1" t="s">
        <v>68</v>
      </c>
      <c r="H193" s="1" t="s">
        <v>25</v>
      </c>
      <c r="I193" s="1" t="s">
        <v>41</v>
      </c>
      <c r="J193" s="1" t="s">
        <v>38</v>
      </c>
      <c r="K193" s="1" t="s">
        <v>38</v>
      </c>
      <c r="L193" s="1" t="s">
        <v>37</v>
      </c>
      <c r="M193" s="1" t="s">
        <v>38</v>
      </c>
      <c r="N193" s="1" t="s">
        <v>37</v>
      </c>
      <c r="O193" s="1" t="s">
        <v>38</v>
      </c>
      <c r="P193" s="1" t="s">
        <v>125</v>
      </c>
      <c r="Q193" s="1" t="s">
        <v>232</v>
      </c>
      <c r="R193">
        <v>2</v>
      </c>
    </row>
    <row r="194" spans="1:20" ht="13" x14ac:dyDescent="0.15">
      <c r="A194" s="2">
        <v>43480.571455347221</v>
      </c>
      <c r="B194" s="1" t="s">
        <v>50</v>
      </c>
      <c r="C194" s="1" t="s">
        <v>120</v>
      </c>
      <c r="D194" s="1" t="s">
        <v>21</v>
      </c>
      <c r="E194" s="1" t="s">
        <v>32</v>
      </c>
      <c r="G194" s="1" t="s">
        <v>24</v>
      </c>
      <c r="H194" s="1" t="s">
        <v>36</v>
      </c>
      <c r="I194" s="1" t="s">
        <v>41</v>
      </c>
      <c r="J194" s="1" t="s">
        <v>38</v>
      </c>
      <c r="K194" s="1" t="s">
        <v>37</v>
      </c>
      <c r="L194" s="1" t="s">
        <v>38</v>
      </c>
      <c r="M194" s="1" t="s">
        <v>27</v>
      </c>
      <c r="N194" s="1" t="s">
        <v>38</v>
      </c>
      <c r="O194" s="1" t="s">
        <v>38</v>
      </c>
      <c r="P194" s="1" t="s">
        <v>121</v>
      </c>
      <c r="Q194" s="1" t="s">
        <v>233</v>
      </c>
    </row>
    <row r="195" spans="1:20" ht="13" x14ac:dyDescent="0.15">
      <c r="A195" s="2">
        <v>43480.574494467597</v>
      </c>
      <c r="B195" s="1" t="s">
        <v>19</v>
      </c>
      <c r="C195" s="1" t="s">
        <v>20</v>
      </c>
      <c r="D195" s="1" t="s">
        <v>21</v>
      </c>
      <c r="E195" s="1" t="s">
        <v>32</v>
      </c>
      <c r="G195" s="1" t="s">
        <v>24</v>
      </c>
      <c r="H195" s="1" t="s">
        <v>25</v>
      </c>
      <c r="I195" s="1" t="s">
        <v>41</v>
      </c>
      <c r="J195" s="1" t="s">
        <v>28</v>
      </c>
      <c r="K195" s="1" t="s">
        <v>28</v>
      </c>
      <c r="L195" s="1" t="s">
        <v>28</v>
      </c>
      <c r="M195" s="1" t="s">
        <v>28</v>
      </c>
      <c r="N195" s="1" t="s">
        <v>28</v>
      </c>
      <c r="O195" s="1" t="s">
        <v>28</v>
      </c>
      <c r="P195" s="1" t="s">
        <v>125</v>
      </c>
      <c r="Q195" s="1" t="s">
        <v>234</v>
      </c>
      <c r="R195">
        <v>1</v>
      </c>
    </row>
    <row r="196" spans="1:20" ht="13" x14ac:dyDescent="0.15">
      <c r="A196" s="2">
        <v>43480.575187731476</v>
      </c>
      <c r="B196" s="1" t="s">
        <v>19</v>
      </c>
      <c r="C196" s="1" t="s">
        <v>120</v>
      </c>
      <c r="D196" s="1" t="s">
        <v>31</v>
      </c>
      <c r="E196" s="1" t="s">
        <v>32</v>
      </c>
      <c r="G196" s="1" t="s">
        <v>24</v>
      </c>
      <c r="H196" s="1" t="s">
        <v>36</v>
      </c>
      <c r="I196" s="1" t="s">
        <v>26</v>
      </c>
      <c r="J196" s="1" t="s">
        <v>37</v>
      </c>
      <c r="K196" s="1" t="s">
        <v>37</v>
      </c>
      <c r="L196" s="1" t="s">
        <v>38</v>
      </c>
      <c r="M196" s="1" t="s">
        <v>38</v>
      </c>
      <c r="N196" s="1" t="s">
        <v>37</v>
      </c>
      <c r="O196" s="1" t="s">
        <v>38</v>
      </c>
      <c r="P196" s="1" t="s">
        <v>125</v>
      </c>
      <c r="Q196" s="1" t="s">
        <v>235</v>
      </c>
    </row>
    <row r="197" spans="1:20" ht="13" x14ac:dyDescent="0.15">
      <c r="A197" s="2">
        <v>43480.576036712962</v>
      </c>
      <c r="B197" s="1" t="s">
        <v>19</v>
      </c>
      <c r="C197" s="1" t="s">
        <v>146</v>
      </c>
      <c r="D197" s="1" t="s">
        <v>21</v>
      </c>
      <c r="E197" s="1" t="s">
        <v>22</v>
      </c>
      <c r="F197" s="1" t="s">
        <v>23</v>
      </c>
      <c r="G197" s="1" t="s">
        <v>24</v>
      </c>
      <c r="H197" s="1" t="s">
        <v>36</v>
      </c>
      <c r="I197" s="1" t="s">
        <v>26</v>
      </c>
      <c r="J197" s="1" t="s">
        <v>38</v>
      </c>
      <c r="K197" s="1" t="s">
        <v>37</v>
      </c>
      <c r="L197" s="1" t="s">
        <v>38</v>
      </c>
      <c r="M197" s="1" t="s">
        <v>27</v>
      </c>
      <c r="N197" s="1" t="s">
        <v>37</v>
      </c>
      <c r="O197" s="1" t="s">
        <v>38</v>
      </c>
      <c r="P197" s="1" t="s">
        <v>125</v>
      </c>
      <c r="Q197" s="1" t="s">
        <v>236</v>
      </c>
      <c r="R197">
        <v>2</v>
      </c>
      <c r="T197" s="1" t="s">
        <v>195</v>
      </c>
    </row>
    <row r="198" spans="1:20" ht="13" x14ac:dyDescent="0.15">
      <c r="A198" s="2">
        <v>43480.577678865739</v>
      </c>
      <c r="B198" s="1" t="s">
        <v>19</v>
      </c>
      <c r="C198" s="1" t="s">
        <v>120</v>
      </c>
      <c r="D198" s="1" t="s">
        <v>31</v>
      </c>
      <c r="E198" s="1" t="s">
        <v>22</v>
      </c>
      <c r="F198" s="1" t="s">
        <v>23</v>
      </c>
      <c r="G198" s="1" t="s">
        <v>24</v>
      </c>
      <c r="H198" s="1" t="s">
        <v>36</v>
      </c>
      <c r="I198" s="1" t="s">
        <v>26</v>
      </c>
      <c r="J198" s="1" t="s">
        <v>38</v>
      </c>
      <c r="K198" s="1" t="s">
        <v>38</v>
      </c>
      <c r="L198" s="1" t="s">
        <v>38</v>
      </c>
      <c r="M198" s="1" t="s">
        <v>27</v>
      </c>
      <c r="N198" s="1" t="s">
        <v>37</v>
      </c>
      <c r="O198" s="1" t="s">
        <v>27</v>
      </c>
      <c r="P198" s="1" t="s">
        <v>121</v>
      </c>
      <c r="Q198" s="1" t="s">
        <v>89</v>
      </c>
      <c r="T198" s="1" t="s">
        <v>195</v>
      </c>
    </row>
    <row r="199" spans="1:20" ht="13" x14ac:dyDescent="0.15">
      <c r="A199" s="2">
        <v>43480.577948611113</v>
      </c>
      <c r="B199" s="1" t="s">
        <v>19</v>
      </c>
      <c r="C199" s="1" t="s">
        <v>120</v>
      </c>
      <c r="D199" s="1" t="s">
        <v>31</v>
      </c>
      <c r="E199" s="1" t="s">
        <v>32</v>
      </c>
      <c r="G199" s="1" t="s">
        <v>24</v>
      </c>
      <c r="H199" s="1" t="s">
        <v>25</v>
      </c>
      <c r="I199" s="1" t="s">
        <v>35</v>
      </c>
      <c r="J199" s="1" t="s">
        <v>38</v>
      </c>
      <c r="K199" s="1" t="s">
        <v>37</v>
      </c>
      <c r="L199" s="1" t="s">
        <v>37</v>
      </c>
      <c r="M199" s="1" t="s">
        <v>27</v>
      </c>
      <c r="N199" s="1" t="s">
        <v>37</v>
      </c>
      <c r="O199" s="1" t="s">
        <v>27</v>
      </c>
      <c r="P199" s="1" t="s">
        <v>125</v>
      </c>
      <c r="Q199" s="1" t="s">
        <v>237</v>
      </c>
      <c r="R199">
        <v>2</v>
      </c>
    </row>
    <row r="200" spans="1:20" ht="13" x14ac:dyDescent="0.15">
      <c r="A200" s="2">
        <v>43480.578290243051</v>
      </c>
      <c r="B200" s="1" t="s">
        <v>19</v>
      </c>
      <c r="C200" s="1" t="s">
        <v>120</v>
      </c>
      <c r="D200" s="1" t="s">
        <v>31</v>
      </c>
      <c r="E200" s="1" t="s">
        <v>22</v>
      </c>
      <c r="F200" s="1" t="s">
        <v>23</v>
      </c>
      <c r="G200" s="1" t="s">
        <v>24</v>
      </c>
      <c r="H200" s="1" t="s">
        <v>238</v>
      </c>
      <c r="I200" s="1" t="s">
        <v>26</v>
      </c>
      <c r="J200" s="1" t="s">
        <v>37</v>
      </c>
      <c r="K200" s="1" t="s">
        <v>37</v>
      </c>
      <c r="L200" s="1" t="s">
        <v>37</v>
      </c>
      <c r="M200" s="1" t="s">
        <v>38</v>
      </c>
      <c r="N200" s="1" t="s">
        <v>38</v>
      </c>
      <c r="O200" s="1" t="s">
        <v>37</v>
      </c>
      <c r="P200" s="1" t="s">
        <v>121</v>
      </c>
      <c r="Q200" s="1" t="s">
        <v>239</v>
      </c>
      <c r="T200" s="1" t="s">
        <v>132</v>
      </c>
    </row>
    <row r="201" spans="1:20" ht="13" x14ac:dyDescent="0.15">
      <c r="A201" s="2">
        <v>43480.578362141205</v>
      </c>
      <c r="B201" s="1" t="s">
        <v>19</v>
      </c>
      <c r="C201" s="1" t="s">
        <v>120</v>
      </c>
      <c r="D201" s="1" t="s">
        <v>21</v>
      </c>
      <c r="E201" s="1" t="s">
        <v>32</v>
      </c>
      <c r="G201" s="1" t="s">
        <v>68</v>
      </c>
      <c r="H201" s="1" t="s">
        <v>25</v>
      </c>
      <c r="I201" s="1" t="s">
        <v>41</v>
      </c>
      <c r="J201" s="1" t="s">
        <v>38</v>
      </c>
      <c r="K201" s="1" t="s">
        <v>38</v>
      </c>
      <c r="L201" s="1" t="s">
        <v>38</v>
      </c>
      <c r="M201" s="1" t="s">
        <v>27</v>
      </c>
      <c r="N201" s="1" t="s">
        <v>38</v>
      </c>
      <c r="O201" s="1" t="s">
        <v>27</v>
      </c>
      <c r="P201" s="1" t="s">
        <v>125</v>
      </c>
      <c r="Q201" s="1" t="s">
        <v>190</v>
      </c>
      <c r="R201">
        <v>1</v>
      </c>
    </row>
    <row r="202" spans="1:20" ht="13" x14ac:dyDescent="0.15">
      <c r="A202" s="2">
        <v>43480.579800914347</v>
      </c>
      <c r="B202" s="1" t="s">
        <v>19</v>
      </c>
      <c r="C202" s="1" t="s">
        <v>120</v>
      </c>
      <c r="D202" s="1" t="s">
        <v>21</v>
      </c>
      <c r="E202" s="1" t="s">
        <v>32</v>
      </c>
      <c r="G202" s="1" t="s">
        <v>34</v>
      </c>
      <c r="H202" s="1" t="s">
        <v>25</v>
      </c>
      <c r="I202" s="1" t="s">
        <v>26</v>
      </c>
      <c r="J202" s="1" t="s">
        <v>37</v>
      </c>
      <c r="K202" s="1" t="s">
        <v>37</v>
      </c>
      <c r="L202" s="1" t="s">
        <v>37</v>
      </c>
      <c r="M202" s="1" t="s">
        <v>27</v>
      </c>
      <c r="N202" s="1" t="s">
        <v>37</v>
      </c>
      <c r="O202" s="1" t="s">
        <v>38</v>
      </c>
      <c r="P202" s="1" t="s">
        <v>125</v>
      </c>
      <c r="Q202" s="1" t="s">
        <v>240</v>
      </c>
      <c r="R202">
        <v>1</v>
      </c>
    </row>
    <row r="203" spans="1:20" ht="13" x14ac:dyDescent="0.15">
      <c r="A203" s="2">
        <v>43480.58069751157</v>
      </c>
      <c r="B203" s="1" t="s">
        <v>50</v>
      </c>
      <c r="C203" s="1" t="s">
        <v>120</v>
      </c>
      <c r="D203" s="1" t="s">
        <v>31</v>
      </c>
      <c r="E203" s="1" t="s">
        <v>32</v>
      </c>
      <c r="G203" s="1" t="s">
        <v>68</v>
      </c>
      <c r="H203" s="1" t="s">
        <v>25</v>
      </c>
      <c r="I203" s="1" t="s">
        <v>26</v>
      </c>
      <c r="J203" s="1" t="s">
        <v>37</v>
      </c>
      <c r="K203" s="1" t="s">
        <v>37</v>
      </c>
      <c r="L203" s="1" t="s">
        <v>38</v>
      </c>
      <c r="M203" s="1" t="s">
        <v>27</v>
      </c>
      <c r="N203" s="1" t="s">
        <v>37</v>
      </c>
      <c r="O203" s="1" t="s">
        <v>27</v>
      </c>
      <c r="P203" s="1" t="s">
        <v>125</v>
      </c>
      <c r="Q203" s="1" t="s">
        <v>49</v>
      </c>
      <c r="R203">
        <v>1</v>
      </c>
    </row>
    <row r="204" spans="1:20" ht="13" x14ac:dyDescent="0.15">
      <c r="A204" s="2">
        <v>43480.58205607639</v>
      </c>
      <c r="B204" s="1" t="s">
        <v>19</v>
      </c>
      <c r="C204" s="1" t="s">
        <v>120</v>
      </c>
      <c r="D204" s="1" t="s">
        <v>31</v>
      </c>
      <c r="E204" s="1" t="s">
        <v>32</v>
      </c>
      <c r="G204" s="1" t="s">
        <v>24</v>
      </c>
      <c r="H204" s="1" t="s">
        <v>36</v>
      </c>
      <c r="I204" s="1" t="s">
        <v>26</v>
      </c>
      <c r="J204" s="1" t="s">
        <v>37</v>
      </c>
      <c r="K204" s="1" t="s">
        <v>37</v>
      </c>
      <c r="L204" s="1" t="s">
        <v>37</v>
      </c>
      <c r="M204" s="1" t="s">
        <v>38</v>
      </c>
      <c r="N204" s="1" t="s">
        <v>37</v>
      </c>
      <c r="O204" s="1" t="s">
        <v>38</v>
      </c>
      <c r="P204" s="1" t="s">
        <v>121</v>
      </c>
      <c r="Q204" s="1" t="s">
        <v>241</v>
      </c>
    </row>
    <row r="205" spans="1:20" ht="13" x14ac:dyDescent="0.15">
      <c r="A205" s="2">
        <v>43480.582260763884</v>
      </c>
      <c r="B205" s="1" t="s">
        <v>19</v>
      </c>
      <c r="C205" s="1" t="s">
        <v>120</v>
      </c>
      <c r="D205" s="1" t="s">
        <v>31</v>
      </c>
      <c r="E205" s="1" t="s">
        <v>32</v>
      </c>
      <c r="G205" s="1" t="s">
        <v>32</v>
      </c>
      <c r="H205" s="1" t="s">
        <v>36</v>
      </c>
      <c r="I205" s="1" t="s">
        <v>26</v>
      </c>
      <c r="J205" s="1" t="s">
        <v>37</v>
      </c>
      <c r="K205" s="1" t="s">
        <v>37</v>
      </c>
      <c r="L205" s="1" t="s">
        <v>38</v>
      </c>
      <c r="M205" s="1" t="s">
        <v>38</v>
      </c>
      <c r="N205" s="1" t="s">
        <v>37</v>
      </c>
      <c r="O205" s="1" t="s">
        <v>38</v>
      </c>
      <c r="P205" s="1" t="s">
        <v>125</v>
      </c>
      <c r="Q205" s="1" t="s">
        <v>142</v>
      </c>
      <c r="R205">
        <v>2</v>
      </c>
    </row>
    <row r="206" spans="1:20" ht="13" x14ac:dyDescent="0.15">
      <c r="A206" s="2">
        <v>43480.58375474537</v>
      </c>
      <c r="B206" s="1" t="s">
        <v>19</v>
      </c>
      <c r="C206" s="1" t="s">
        <v>120</v>
      </c>
      <c r="D206" s="1" t="s">
        <v>31</v>
      </c>
      <c r="E206" s="1" t="s">
        <v>32</v>
      </c>
      <c r="G206" s="1" t="s">
        <v>68</v>
      </c>
      <c r="H206" s="1" t="s">
        <v>25</v>
      </c>
      <c r="I206" s="1" t="s">
        <v>35</v>
      </c>
      <c r="J206" s="1" t="s">
        <v>37</v>
      </c>
      <c r="K206" s="1" t="s">
        <v>37</v>
      </c>
      <c r="L206" s="1" t="s">
        <v>37</v>
      </c>
      <c r="M206" s="1" t="s">
        <v>38</v>
      </c>
      <c r="N206" s="1" t="s">
        <v>37</v>
      </c>
      <c r="O206" s="1" t="s">
        <v>38</v>
      </c>
      <c r="P206" s="1" t="s">
        <v>121</v>
      </c>
      <c r="Q206" s="1" t="s">
        <v>242</v>
      </c>
    </row>
    <row r="207" spans="1:20" ht="13" x14ac:dyDescent="0.15">
      <c r="A207" s="2">
        <v>43480.585412442131</v>
      </c>
      <c r="B207" s="1" t="s">
        <v>50</v>
      </c>
      <c r="C207" s="1" t="s">
        <v>20</v>
      </c>
      <c r="D207" s="1" t="s">
        <v>67</v>
      </c>
      <c r="E207" s="1" t="s">
        <v>32</v>
      </c>
      <c r="G207" s="1" t="s">
        <v>24</v>
      </c>
      <c r="H207" s="1" t="s">
        <v>25</v>
      </c>
      <c r="I207" s="1" t="s">
        <v>26</v>
      </c>
      <c r="J207" s="1" t="s">
        <v>38</v>
      </c>
      <c r="K207" s="1" t="s">
        <v>37</v>
      </c>
      <c r="L207" s="1" t="s">
        <v>37</v>
      </c>
      <c r="M207" s="1" t="s">
        <v>27</v>
      </c>
      <c r="N207" s="1" t="s">
        <v>37</v>
      </c>
      <c r="O207" s="1" t="s">
        <v>27</v>
      </c>
      <c r="P207" s="1" t="s">
        <v>121</v>
      </c>
      <c r="Q207" s="1" t="s">
        <v>243</v>
      </c>
      <c r="R207">
        <v>1</v>
      </c>
    </row>
    <row r="208" spans="1:20" ht="13" x14ac:dyDescent="0.15">
      <c r="A208" s="2">
        <v>43480.586352326391</v>
      </c>
      <c r="B208" s="1" t="s">
        <v>19</v>
      </c>
      <c r="C208" s="1" t="s">
        <v>120</v>
      </c>
      <c r="D208" s="1" t="s">
        <v>31</v>
      </c>
      <c r="E208" s="1" t="s">
        <v>32</v>
      </c>
      <c r="G208" s="1" t="s">
        <v>34</v>
      </c>
      <c r="H208" s="1" t="s">
        <v>36</v>
      </c>
      <c r="I208" s="1" t="s">
        <v>26</v>
      </c>
      <c r="J208" s="1" t="s">
        <v>38</v>
      </c>
      <c r="K208" s="1" t="s">
        <v>37</v>
      </c>
      <c r="L208" s="1" t="s">
        <v>37</v>
      </c>
      <c r="M208" s="1" t="s">
        <v>37</v>
      </c>
      <c r="N208" s="1" t="s">
        <v>37</v>
      </c>
      <c r="O208" s="1" t="s">
        <v>37</v>
      </c>
      <c r="P208" s="1" t="s">
        <v>125</v>
      </c>
      <c r="Q208" s="1" t="s">
        <v>244</v>
      </c>
      <c r="R208">
        <v>1</v>
      </c>
    </row>
    <row r="209" spans="1:20" ht="13" x14ac:dyDescent="0.15">
      <c r="A209" s="2">
        <v>43480.590417731481</v>
      </c>
      <c r="B209" s="1" t="s">
        <v>50</v>
      </c>
      <c r="C209" s="1" t="s">
        <v>120</v>
      </c>
      <c r="D209" s="1" t="s">
        <v>31</v>
      </c>
      <c r="E209" s="1" t="s">
        <v>32</v>
      </c>
      <c r="G209" s="1" t="s">
        <v>24</v>
      </c>
      <c r="H209" s="1" t="s">
        <v>36</v>
      </c>
      <c r="I209" s="1" t="s">
        <v>26</v>
      </c>
      <c r="J209" s="1" t="s">
        <v>38</v>
      </c>
      <c r="K209" s="1" t="s">
        <v>38</v>
      </c>
      <c r="L209" s="1" t="s">
        <v>38</v>
      </c>
      <c r="M209" s="1" t="s">
        <v>38</v>
      </c>
      <c r="N209" s="1" t="s">
        <v>38</v>
      </c>
      <c r="O209" s="1" t="s">
        <v>27</v>
      </c>
      <c r="P209" s="1" t="s">
        <v>125</v>
      </c>
      <c r="Q209" s="1" t="s">
        <v>245</v>
      </c>
      <c r="R209">
        <v>2</v>
      </c>
    </row>
    <row r="210" spans="1:20" ht="13" x14ac:dyDescent="0.15">
      <c r="A210" s="2">
        <v>43480.593017222222</v>
      </c>
      <c r="B210" s="1" t="s">
        <v>19</v>
      </c>
      <c r="C210" s="1" t="s">
        <v>120</v>
      </c>
      <c r="D210" s="1" t="s">
        <v>31</v>
      </c>
      <c r="E210" s="1" t="s">
        <v>22</v>
      </c>
      <c r="F210" s="1" t="s">
        <v>47</v>
      </c>
      <c r="G210" s="1" t="s">
        <v>34</v>
      </c>
      <c r="H210" s="1" t="s">
        <v>25</v>
      </c>
      <c r="I210" s="1" t="s">
        <v>41</v>
      </c>
      <c r="J210" s="1" t="s">
        <v>37</v>
      </c>
      <c r="K210" s="1" t="s">
        <v>37</v>
      </c>
      <c r="L210" s="1" t="s">
        <v>37</v>
      </c>
      <c r="M210" s="1" t="s">
        <v>27</v>
      </c>
      <c r="N210" s="1" t="s">
        <v>37</v>
      </c>
      <c r="O210" s="1" t="s">
        <v>38</v>
      </c>
      <c r="P210" s="1" t="s">
        <v>125</v>
      </c>
      <c r="Q210" s="1" t="s">
        <v>83</v>
      </c>
      <c r="R210">
        <v>2</v>
      </c>
      <c r="T210" s="1" t="s">
        <v>195</v>
      </c>
    </row>
    <row r="211" spans="1:20" ht="13" x14ac:dyDescent="0.15">
      <c r="A211" s="2">
        <v>43480.593033043981</v>
      </c>
      <c r="B211" s="1" t="s">
        <v>19</v>
      </c>
      <c r="C211" s="1" t="s">
        <v>120</v>
      </c>
      <c r="D211" s="1" t="s">
        <v>31</v>
      </c>
      <c r="E211" s="1" t="s">
        <v>32</v>
      </c>
      <c r="G211" s="1" t="s">
        <v>24</v>
      </c>
      <c r="H211" s="1" t="s">
        <v>25</v>
      </c>
      <c r="I211" s="1" t="s">
        <v>26</v>
      </c>
      <c r="J211" s="1" t="s">
        <v>37</v>
      </c>
      <c r="K211" s="1" t="s">
        <v>37</v>
      </c>
      <c r="L211" s="1" t="s">
        <v>37</v>
      </c>
      <c r="M211" s="1" t="s">
        <v>38</v>
      </c>
      <c r="N211" s="1" t="s">
        <v>37</v>
      </c>
      <c r="O211" s="1" t="s">
        <v>27</v>
      </c>
      <c r="P211" s="1" t="s">
        <v>125</v>
      </c>
      <c r="Q211" s="1" t="s">
        <v>246</v>
      </c>
      <c r="R211">
        <v>1</v>
      </c>
    </row>
    <row r="212" spans="1:20" ht="13" x14ac:dyDescent="0.15">
      <c r="A212" s="2">
        <v>43480.594751018521</v>
      </c>
      <c r="B212" s="1" t="s">
        <v>19</v>
      </c>
      <c r="C212" s="1" t="s">
        <v>120</v>
      </c>
      <c r="D212" s="1" t="s">
        <v>31</v>
      </c>
      <c r="E212" s="1" t="s">
        <v>32</v>
      </c>
      <c r="G212" s="1" t="s">
        <v>24</v>
      </c>
      <c r="H212" s="1" t="s">
        <v>36</v>
      </c>
      <c r="I212" s="1" t="s">
        <v>26</v>
      </c>
      <c r="J212" s="1" t="s">
        <v>38</v>
      </c>
      <c r="K212" s="1" t="s">
        <v>37</v>
      </c>
      <c r="L212" s="1" t="s">
        <v>37</v>
      </c>
      <c r="M212" s="1" t="s">
        <v>27</v>
      </c>
      <c r="N212" s="1" t="s">
        <v>38</v>
      </c>
      <c r="O212" s="1" t="s">
        <v>27</v>
      </c>
      <c r="P212" s="1" t="s">
        <v>125</v>
      </c>
      <c r="Q212" s="1" t="s">
        <v>247</v>
      </c>
      <c r="R212">
        <v>2</v>
      </c>
    </row>
    <row r="213" spans="1:20" ht="13" x14ac:dyDescent="0.15">
      <c r="A213" s="2">
        <v>43480.596757361112</v>
      </c>
      <c r="B213" s="1" t="s">
        <v>19</v>
      </c>
      <c r="C213" s="1" t="s">
        <v>146</v>
      </c>
      <c r="D213" s="1" t="s">
        <v>21</v>
      </c>
      <c r="E213" s="1" t="s">
        <v>32</v>
      </c>
      <c r="G213" s="1" t="s">
        <v>32</v>
      </c>
      <c r="H213" s="1" t="s">
        <v>25</v>
      </c>
      <c r="I213" s="1" t="s">
        <v>26</v>
      </c>
      <c r="J213" s="1" t="s">
        <v>38</v>
      </c>
      <c r="K213" s="1" t="s">
        <v>38</v>
      </c>
      <c r="L213" s="1" t="s">
        <v>38</v>
      </c>
      <c r="M213" s="1" t="s">
        <v>38</v>
      </c>
      <c r="N213" s="1" t="s">
        <v>38</v>
      </c>
      <c r="O213" s="1" t="s">
        <v>38</v>
      </c>
      <c r="P213" s="1" t="s">
        <v>125</v>
      </c>
      <c r="Q213" s="1" t="s">
        <v>248</v>
      </c>
    </row>
    <row r="214" spans="1:20" ht="13" x14ac:dyDescent="0.15">
      <c r="A214" s="2">
        <v>43480.599396736114</v>
      </c>
      <c r="B214" s="1" t="s">
        <v>19</v>
      </c>
      <c r="C214" s="1" t="s">
        <v>120</v>
      </c>
      <c r="D214" s="1" t="s">
        <v>31</v>
      </c>
      <c r="E214" s="1" t="s">
        <v>32</v>
      </c>
      <c r="G214" s="1" t="s">
        <v>24</v>
      </c>
      <c r="H214" s="1" t="s">
        <v>36</v>
      </c>
      <c r="I214" s="1" t="s">
        <v>26</v>
      </c>
      <c r="J214" s="1" t="s">
        <v>37</v>
      </c>
      <c r="K214" s="1" t="s">
        <v>37</v>
      </c>
      <c r="L214" s="1" t="s">
        <v>37</v>
      </c>
      <c r="M214" s="1" t="s">
        <v>27</v>
      </c>
      <c r="N214" s="1" t="s">
        <v>37</v>
      </c>
      <c r="O214" s="1" t="s">
        <v>37</v>
      </c>
      <c r="P214" s="1" t="s">
        <v>121</v>
      </c>
      <c r="Q214" s="1" t="s">
        <v>249</v>
      </c>
      <c r="R214">
        <v>1</v>
      </c>
    </row>
    <row r="215" spans="1:20" ht="13" x14ac:dyDescent="0.15">
      <c r="A215" s="2">
        <v>43480.59979172454</v>
      </c>
      <c r="B215" s="1" t="s">
        <v>19</v>
      </c>
      <c r="C215" s="1" t="s">
        <v>120</v>
      </c>
      <c r="D215" s="1" t="s">
        <v>31</v>
      </c>
      <c r="E215" s="1" t="s">
        <v>32</v>
      </c>
      <c r="G215" s="1" t="s">
        <v>24</v>
      </c>
      <c r="H215" s="1" t="s">
        <v>25</v>
      </c>
      <c r="I215" s="1" t="s">
        <v>41</v>
      </c>
      <c r="J215" s="1" t="s">
        <v>37</v>
      </c>
      <c r="K215" s="1" t="s">
        <v>37</v>
      </c>
      <c r="L215" s="1" t="s">
        <v>37</v>
      </c>
      <c r="M215" s="1" t="s">
        <v>27</v>
      </c>
      <c r="N215" s="1" t="s">
        <v>37</v>
      </c>
      <c r="O215" s="1" t="s">
        <v>38</v>
      </c>
      <c r="P215" s="1" t="s">
        <v>121</v>
      </c>
      <c r="Q215" s="1" t="s">
        <v>98</v>
      </c>
      <c r="R215">
        <v>1</v>
      </c>
    </row>
    <row r="216" spans="1:20" ht="13" x14ac:dyDescent="0.15">
      <c r="A216" s="2">
        <v>43480.602913240742</v>
      </c>
      <c r="B216" s="1" t="s">
        <v>19</v>
      </c>
      <c r="C216" s="1" t="s">
        <v>120</v>
      </c>
      <c r="D216" s="1" t="s">
        <v>31</v>
      </c>
      <c r="E216" s="1" t="s">
        <v>32</v>
      </c>
      <c r="G216" s="1" t="s">
        <v>34</v>
      </c>
      <c r="H216" s="1" t="s">
        <v>36</v>
      </c>
      <c r="I216" s="1" t="s">
        <v>26</v>
      </c>
      <c r="J216" s="1" t="s">
        <v>38</v>
      </c>
      <c r="K216" s="1" t="s">
        <v>37</v>
      </c>
      <c r="L216" s="1" t="s">
        <v>37</v>
      </c>
      <c r="M216" s="1" t="s">
        <v>27</v>
      </c>
      <c r="N216" s="1" t="s">
        <v>37</v>
      </c>
      <c r="O216" s="1" t="s">
        <v>37</v>
      </c>
      <c r="P216" s="1" t="s">
        <v>125</v>
      </c>
      <c r="Q216" s="1" t="s">
        <v>250</v>
      </c>
      <c r="R216">
        <v>1</v>
      </c>
    </row>
    <row r="217" spans="1:20" ht="13" x14ac:dyDescent="0.15">
      <c r="A217" s="2">
        <v>43480.603183275467</v>
      </c>
      <c r="B217" s="1" t="s">
        <v>19</v>
      </c>
      <c r="C217" s="1" t="s">
        <v>120</v>
      </c>
      <c r="D217" s="1" t="s">
        <v>31</v>
      </c>
      <c r="E217" s="1" t="s">
        <v>32</v>
      </c>
      <c r="G217" s="1" t="s">
        <v>34</v>
      </c>
      <c r="H217" s="1" t="s">
        <v>36</v>
      </c>
      <c r="I217" s="1" t="s">
        <v>41</v>
      </c>
      <c r="J217" s="1" t="s">
        <v>38</v>
      </c>
      <c r="K217" s="1" t="s">
        <v>37</v>
      </c>
      <c r="L217" s="1" t="s">
        <v>37</v>
      </c>
      <c r="M217" s="1" t="s">
        <v>38</v>
      </c>
      <c r="N217" s="1" t="s">
        <v>37</v>
      </c>
      <c r="O217" s="1" t="s">
        <v>38</v>
      </c>
      <c r="P217" s="1" t="s">
        <v>125</v>
      </c>
      <c r="Q217" s="1" t="s">
        <v>251</v>
      </c>
    </row>
    <row r="218" spans="1:20" ht="13" x14ac:dyDescent="0.15">
      <c r="A218" s="2">
        <v>43480.604128356485</v>
      </c>
      <c r="B218" s="1" t="s">
        <v>19</v>
      </c>
      <c r="C218" s="1" t="s">
        <v>120</v>
      </c>
      <c r="D218" s="1" t="s">
        <v>31</v>
      </c>
      <c r="E218" s="1" t="s">
        <v>32</v>
      </c>
      <c r="G218" s="1" t="s">
        <v>34</v>
      </c>
      <c r="H218" s="1" t="s">
        <v>25</v>
      </c>
      <c r="I218" s="1" t="s">
        <v>26</v>
      </c>
      <c r="J218" s="1" t="s">
        <v>37</v>
      </c>
      <c r="K218" s="1" t="s">
        <v>37</v>
      </c>
      <c r="L218" s="1" t="s">
        <v>38</v>
      </c>
      <c r="M218" s="1" t="s">
        <v>38</v>
      </c>
      <c r="N218" s="1" t="s">
        <v>37</v>
      </c>
      <c r="O218" s="1" t="s">
        <v>38</v>
      </c>
      <c r="P218" s="1" t="s">
        <v>125</v>
      </c>
      <c r="Q218" s="1" t="s">
        <v>202</v>
      </c>
      <c r="R218">
        <v>2</v>
      </c>
      <c r="S218" s="1" t="s">
        <v>203</v>
      </c>
    </row>
    <row r="219" spans="1:20" ht="13" x14ac:dyDescent="0.15">
      <c r="A219" s="2">
        <v>43480.604281354172</v>
      </c>
      <c r="B219" s="1" t="s">
        <v>19</v>
      </c>
      <c r="C219" s="1" t="s">
        <v>120</v>
      </c>
      <c r="D219" s="1" t="s">
        <v>31</v>
      </c>
      <c r="E219" s="1" t="s">
        <v>32</v>
      </c>
      <c r="G219" s="1" t="s">
        <v>34</v>
      </c>
      <c r="H219" s="1" t="s">
        <v>36</v>
      </c>
      <c r="I219" s="1" t="s">
        <v>26</v>
      </c>
      <c r="J219" s="1" t="s">
        <v>38</v>
      </c>
      <c r="K219" s="1" t="s">
        <v>37</v>
      </c>
      <c r="L219" s="1" t="s">
        <v>37</v>
      </c>
      <c r="M219" s="1" t="s">
        <v>38</v>
      </c>
      <c r="N219" s="1" t="s">
        <v>37</v>
      </c>
      <c r="O219" s="1" t="s">
        <v>37</v>
      </c>
      <c r="P219" s="1" t="s">
        <v>125</v>
      </c>
      <c r="Q219" s="1" t="s">
        <v>76</v>
      </c>
      <c r="R219">
        <v>1</v>
      </c>
    </row>
    <row r="220" spans="1:20" ht="13" x14ac:dyDescent="0.15">
      <c r="A220" s="2">
        <v>43480.606404872684</v>
      </c>
      <c r="B220" s="1" t="s">
        <v>19</v>
      </c>
      <c r="C220" s="1" t="s">
        <v>120</v>
      </c>
      <c r="D220" s="1" t="s">
        <v>31</v>
      </c>
      <c r="E220" s="1" t="s">
        <v>22</v>
      </c>
      <c r="F220" s="1" t="s">
        <v>47</v>
      </c>
      <c r="G220" s="1" t="s">
        <v>34</v>
      </c>
      <c r="H220" s="1" t="s">
        <v>36</v>
      </c>
      <c r="I220" s="1" t="s">
        <v>26</v>
      </c>
      <c r="J220" s="1" t="s">
        <v>38</v>
      </c>
      <c r="K220" s="1" t="s">
        <v>37</v>
      </c>
      <c r="L220" s="1" t="s">
        <v>27</v>
      </c>
      <c r="M220" s="1" t="s">
        <v>27</v>
      </c>
      <c r="N220" s="1" t="s">
        <v>38</v>
      </c>
      <c r="O220" s="1" t="s">
        <v>38</v>
      </c>
      <c r="P220" s="1" t="s">
        <v>125</v>
      </c>
      <c r="Q220" s="1" t="s">
        <v>252</v>
      </c>
      <c r="R220">
        <v>1</v>
      </c>
      <c r="T220" s="1" t="s">
        <v>212</v>
      </c>
    </row>
    <row r="221" spans="1:20" ht="13" x14ac:dyDescent="0.15">
      <c r="A221" s="2">
        <v>43480.609407453703</v>
      </c>
      <c r="B221" s="1" t="s">
        <v>19</v>
      </c>
      <c r="C221" s="1" t="s">
        <v>120</v>
      </c>
      <c r="D221" s="1" t="s">
        <v>31</v>
      </c>
      <c r="E221" s="1" t="s">
        <v>32</v>
      </c>
      <c r="G221" s="1" t="s">
        <v>24</v>
      </c>
      <c r="H221" s="1" t="s">
        <v>25</v>
      </c>
      <c r="I221" s="1" t="s">
        <v>26</v>
      </c>
      <c r="J221" s="1" t="s">
        <v>37</v>
      </c>
      <c r="K221" s="1" t="s">
        <v>38</v>
      </c>
      <c r="L221" s="1" t="s">
        <v>38</v>
      </c>
      <c r="M221" s="1" t="s">
        <v>27</v>
      </c>
      <c r="N221" s="1" t="s">
        <v>37</v>
      </c>
      <c r="O221" s="1" t="s">
        <v>37</v>
      </c>
      <c r="P221" s="1" t="s">
        <v>125</v>
      </c>
      <c r="Q221" s="1" t="s">
        <v>253</v>
      </c>
      <c r="R221">
        <v>1</v>
      </c>
    </row>
    <row r="222" spans="1:20" ht="13" x14ac:dyDescent="0.15">
      <c r="A222" s="2">
        <v>43480.616235555557</v>
      </c>
      <c r="B222" s="1" t="s">
        <v>50</v>
      </c>
      <c r="C222" s="1" t="s">
        <v>120</v>
      </c>
      <c r="D222" s="1" t="s">
        <v>31</v>
      </c>
      <c r="E222" s="1" t="s">
        <v>32</v>
      </c>
      <c r="G222" s="1" t="s">
        <v>24</v>
      </c>
      <c r="H222" s="1" t="s">
        <v>25</v>
      </c>
      <c r="I222" s="1" t="s">
        <v>35</v>
      </c>
      <c r="J222" s="1" t="s">
        <v>38</v>
      </c>
      <c r="K222" s="1" t="s">
        <v>37</v>
      </c>
      <c r="L222" s="1" t="s">
        <v>37</v>
      </c>
      <c r="M222" s="1" t="s">
        <v>38</v>
      </c>
      <c r="N222" s="1" t="s">
        <v>37</v>
      </c>
      <c r="O222" s="1" t="s">
        <v>38</v>
      </c>
      <c r="P222" s="1" t="s">
        <v>125</v>
      </c>
      <c r="Q222" s="1" t="s">
        <v>189</v>
      </c>
      <c r="R222">
        <v>1</v>
      </c>
    </row>
    <row r="223" spans="1:20" ht="13" x14ac:dyDescent="0.15">
      <c r="A223" s="2">
        <v>43480.618756354168</v>
      </c>
      <c r="B223" s="1" t="s">
        <v>19</v>
      </c>
      <c r="C223" s="1" t="s">
        <v>120</v>
      </c>
      <c r="D223" s="1" t="s">
        <v>21</v>
      </c>
      <c r="E223" s="1" t="s">
        <v>32</v>
      </c>
      <c r="G223" s="1" t="s">
        <v>34</v>
      </c>
      <c r="H223" s="1" t="s">
        <v>36</v>
      </c>
      <c r="I223" s="1" t="s">
        <v>41</v>
      </c>
      <c r="J223" s="1" t="s">
        <v>37</v>
      </c>
      <c r="K223" s="1" t="s">
        <v>37</v>
      </c>
      <c r="L223" s="1" t="s">
        <v>38</v>
      </c>
      <c r="M223" s="1" t="s">
        <v>27</v>
      </c>
      <c r="N223" s="1" t="s">
        <v>37</v>
      </c>
      <c r="O223" s="1" t="s">
        <v>38</v>
      </c>
      <c r="P223" s="1" t="s">
        <v>125</v>
      </c>
      <c r="Q223" s="1" t="s">
        <v>254</v>
      </c>
      <c r="R223">
        <v>1</v>
      </c>
    </row>
    <row r="224" spans="1:20" ht="13" x14ac:dyDescent="0.15">
      <c r="A224" s="2">
        <v>43480.618806678242</v>
      </c>
      <c r="B224" s="1" t="s">
        <v>19</v>
      </c>
      <c r="C224" s="1" t="s">
        <v>120</v>
      </c>
      <c r="D224" s="1" t="s">
        <v>31</v>
      </c>
      <c r="E224" s="1" t="s">
        <v>32</v>
      </c>
      <c r="G224" s="1" t="s">
        <v>32</v>
      </c>
      <c r="H224" s="1" t="s">
        <v>36</v>
      </c>
      <c r="I224" s="1" t="s">
        <v>35</v>
      </c>
      <c r="J224" s="1" t="s">
        <v>38</v>
      </c>
      <c r="K224" s="1" t="s">
        <v>38</v>
      </c>
      <c r="L224" s="1" t="s">
        <v>38</v>
      </c>
      <c r="M224" s="1" t="s">
        <v>38</v>
      </c>
      <c r="N224" s="1" t="s">
        <v>38</v>
      </c>
      <c r="O224" s="1" t="s">
        <v>38</v>
      </c>
      <c r="P224" s="1" t="s">
        <v>125</v>
      </c>
      <c r="Q224" s="1" t="s">
        <v>42</v>
      </c>
      <c r="R224">
        <v>1</v>
      </c>
    </row>
    <row r="225" spans="1:20" ht="13" x14ac:dyDescent="0.15">
      <c r="A225" s="2">
        <v>43480.622521863421</v>
      </c>
      <c r="B225" s="1" t="s">
        <v>19</v>
      </c>
      <c r="C225" s="1" t="s">
        <v>120</v>
      </c>
      <c r="D225" s="1" t="s">
        <v>31</v>
      </c>
      <c r="E225" s="1" t="s">
        <v>32</v>
      </c>
      <c r="G225" s="1" t="s">
        <v>24</v>
      </c>
      <c r="H225" s="1" t="s">
        <v>36</v>
      </c>
      <c r="I225" s="1" t="s">
        <v>35</v>
      </c>
      <c r="J225" s="1" t="s">
        <v>38</v>
      </c>
      <c r="K225" s="1" t="s">
        <v>37</v>
      </c>
      <c r="L225" s="1" t="s">
        <v>38</v>
      </c>
      <c r="M225" s="1" t="s">
        <v>27</v>
      </c>
      <c r="N225" s="1" t="s">
        <v>37</v>
      </c>
      <c r="O225" s="1" t="s">
        <v>27</v>
      </c>
      <c r="P225" s="1" t="s">
        <v>125</v>
      </c>
      <c r="Q225" s="1" t="s">
        <v>162</v>
      </c>
      <c r="R225">
        <v>1</v>
      </c>
    </row>
    <row r="226" spans="1:20" ht="13" x14ac:dyDescent="0.15">
      <c r="A226" s="2">
        <v>43480.625640243059</v>
      </c>
      <c r="B226" s="1" t="s">
        <v>19</v>
      </c>
      <c r="C226" s="1" t="s">
        <v>124</v>
      </c>
      <c r="D226" s="1" t="s">
        <v>67</v>
      </c>
      <c r="E226" s="1" t="s">
        <v>22</v>
      </c>
      <c r="F226" s="1" t="s">
        <v>23</v>
      </c>
      <c r="G226" s="1" t="s">
        <v>32</v>
      </c>
      <c r="H226" s="1" t="s">
        <v>25</v>
      </c>
      <c r="I226" s="1" t="s">
        <v>41</v>
      </c>
      <c r="J226" s="1" t="s">
        <v>27</v>
      </c>
      <c r="K226" s="1" t="s">
        <v>37</v>
      </c>
      <c r="L226" s="1" t="s">
        <v>37</v>
      </c>
      <c r="M226" s="1" t="s">
        <v>37</v>
      </c>
      <c r="N226" s="1" t="s">
        <v>38</v>
      </c>
      <c r="O226" s="1" t="s">
        <v>37</v>
      </c>
      <c r="P226" s="1" t="s">
        <v>125</v>
      </c>
      <c r="Q226" s="1" t="s">
        <v>255</v>
      </c>
      <c r="R226">
        <v>1</v>
      </c>
      <c r="T226" s="1" t="s">
        <v>123</v>
      </c>
    </row>
    <row r="227" spans="1:20" ht="13" x14ac:dyDescent="0.15">
      <c r="A227" s="2">
        <v>43480.626442835652</v>
      </c>
      <c r="B227" s="1" t="s">
        <v>19</v>
      </c>
      <c r="C227" s="1" t="s">
        <v>120</v>
      </c>
      <c r="D227" s="1" t="s">
        <v>31</v>
      </c>
      <c r="E227" s="1" t="s">
        <v>32</v>
      </c>
      <c r="G227" s="1" t="s">
        <v>24</v>
      </c>
      <c r="H227" s="1" t="s">
        <v>25</v>
      </c>
      <c r="I227" s="1" t="s">
        <v>35</v>
      </c>
      <c r="J227" s="1" t="s">
        <v>38</v>
      </c>
      <c r="K227" s="1" t="s">
        <v>37</v>
      </c>
      <c r="L227" s="1" t="s">
        <v>37</v>
      </c>
      <c r="M227" s="1" t="s">
        <v>38</v>
      </c>
      <c r="N227" s="1" t="s">
        <v>37</v>
      </c>
      <c r="O227" s="1" t="s">
        <v>37</v>
      </c>
      <c r="P227" s="1" t="s">
        <v>125</v>
      </c>
      <c r="Q227" s="1" t="s">
        <v>77</v>
      </c>
      <c r="R227">
        <v>1</v>
      </c>
    </row>
    <row r="228" spans="1:20" ht="13" x14ac:dyDescent="0.15">
      <c r="A228" s="2">
        <v>43480.626658275462</v>
      </c>
      <c r="B228" s="1" t="s">
        <v>19</v>
      </c>
      <c r="C228" s="1" t="s">
        <v>120</v>
      </c>
      <c r="D228" s="1" t="s">
        <v>21</v>
      </c>
      <c r="E228" s="1" t="s">
        <v>22</v>
      </c>
      <c r="F228" s="1" t="s">
        <v>23</v>
      </c>
      <c r="G228" s="1" t="s">
        <v>32</v>
      </c>
      <c r="H228" s="1" t="s">
        <v>36</v>
      </c>
      <c r="I228" s="1" t="s">
        <v>26</v>
      </c>
      <c r="J228" s="1" t="s">
        <v>37</v>
      </c>
      <c r="K228" s="1" t="s">
        <v>37</v>
      </c>
      <c r="L228" s="1" t="s">
        <v>27</v>
      </c>
      <c r="M228" s="1" t="s">
        <v>27</v>
      </c>
      <c r="N228" s="1" t="s">
        <v>37</v>
      </c>
      <c r="O228" s="1" t="s">
        <v>27</v>
      </c>
      <c r="P228" s="1" t="s">
        <v>125</v>
      </c>
      <c r="Q228" s="1" t="s">
        <v>256</v>
      </c>
      <c r="R228">
        <v>1</v>
      </c>
      <c r="S228" s="1" t="s">
        <v>257</v>
      </c>
      <c r="T228" s="1" t="s">
        <v>212</v>
      </c>
    </row>
    <row r="229" spans="1:20" ht="13" x14ac:dyDescent="0.15">
      <c r="A229" s="2">
        <v>43480.627481944444</v>
      </c>
      <c r="B229" s="1" t="s">
        <v>19</v>
      </c>
      <c r="C229" s="1" t="s">
        <v>120</v>
      </c>
      <c r="D229" s="1" t="s">
        <v>31</v>
      </c>
      <c r="E229" s="1" t="s">
        <v>32</v>
      </c>
      <c r="G229" s="1" t="s">
        <v>24</v>
      </c>
      <c r="H229" s="1" t="s">
        <v>25</v>
      </c>
      <c r="I229" s="1" t="s">
        <v>41</v>
      </c>
      <c r="J229" s="1" t="s">
        <v>37</v>
      </c>
      <c r="K229" s="1" t="s">
        <v>37</v>
      </c>
      <c r="L229" s="1" t="s">
        <v>37</v>
      </c>
      <c r="M229" s="1" t="s">
        <v>38</v>
      </c>
      <c r="N229" s="1" t="s">
        <v>37</v>
      </c>
      <c r="O229" s="1" t="s">
        <v>38</v>
      </c>
      <c r="P229" s="1" t="s">
        <v>125</v>
      </c>
      <c r="Q229" s="1" t="s">
        <v>258</v>
      </c>
      <c r="R229">
        <v>1</v>
      </c>
      <c r="S229" s="1" t="s">
        <v>259</v>
      </c>
    </row>
    <row r="230" spans="1:20" ht="13" x14ac:dyDescent="0.15">
      <c r="A230" s="2">
        <v>43480.630868865745</v>
      </c>
      <c r="B230" s="1" t="s">
        <v>19</v>
      </c>
      <c r="C230" s="1" t="s">
        <v>120</v>
      </c>
      <c r="D230" s="1" t="s">
        <v>31</v>
      </c>
      <c r="E230" s="1" t="s">
        <v>22</v>
      </c>
      <c r="F230" s="1" t="s">
        <v>33</v>
      </c>
      <c r="G230" s="1" t="s">
        <v>34</v>
      </c>
      <c r="H230" s="1" t="s">
        <v>260</v>
      </c>
      <c r="I230" s="1" t="s">
        <v>26</v>
      </c>
      <c r="J230" s="1" t="s">
        <v>37</v>
      </c>
      <c r="K230" s="1" t="s">
        <v>37</v>
      </c>
      <c r="L230" s="1" t="s">
        <v>37</v>
      </c>
      <c r="M230" s="1" t="s">
        <v>37</v>
      </c>
      <c r="N230" s="1" t="s">
        <v>37</v>
      </c>
      <c r="O230" s="1" t="s">
        <v>37</v>
      </c>
      <c r="P230" s="1" t="s">
        <v>125</v>
      </c>
      <c r="Q230" s="1" t="s">
        <v>261</v>
      </c>
      <c r="R230">
        <v>1</v>
      </c>
      <c r="T230" s="1" t="s">
        <v>262</v>
      </c>
    </row>
    <row r="231" spans="1:20" ht="13" x14ac:dyDescent="0.15">
      <c r="A231" s="2">
        <v>43480.633315023151</v>
      </c>
      <c r="B231" s="1" t="s">
        <v>50</v>
      </c>
      <c r="C231" s="1" t="s">
        <v>120</v>
      </c>
      <c r="D231" s="1" t="s">
        <v>21</v>
      </c>
      <c r="E231" s="1" t="s">
        <v>22</v>
      </c>
      <c r="F231" s="1" t="s">
        <v>23</v>
      </c>
      <c r="G231" s="1" t="s">
        <v>24</v>
      </c>
      <c r="H231" s="1" t="s">
        <v>263</v>
      </c>
      <c r="I231" s="1" t="s">
        <v>26</v>
      </c>
      <c r="J231" s="1" t="s">
        <v>38</v>
      </c>
      <c r="K231" s="1" t="s">
        <v>37</v>
      </c>
      <c r="L231" s="1" t="s">
        <v>38</v>
      </c>
      <c r="M231" s="1" t="s">
        <v>27</v>
      </c>
      <c r="N231" s="1" t="s">
        <v>38</v>
      </c>
      <c r="O231" s="1" t="s">
        <v>38</v>
      </c>
      <c r="P231" s="1" t="s">
        <v>125</v>
      </c>
      <c r="Q231" s="1" t="s">
        <v>264</v>
      </c>
      <c r="R231">
        <v>1</v>
      </c>
      <c r="S231" s="1" t="s">
        <v>265</v>
      </c>
      <c r="T231" s="1" t="s">
        <v>123</v>
      </c>
    </row>
    <row r="232" spans="1:20" ht="13" x14ac:dyDescent="0.15">
      <c r="A232" s="2">
        <v>43480.63717854167</v>
      </c>
      <c r="B232" s="1" t="s">
        <v>19</v>
      </c>
      <c r="C232" s="1" t="s">
        <v>120</v>
      </c>
      <c r="D232" s="1" t="s">
        <v>31</v>
      </c>
      <c r="E232" s="1" t="s">
        <v>32</v>
      </c>
      <c r="G232" s="1" t="s">
        <v>24</v>
      </c>
      <c r="H232" s="1" t="s">
        <v>25</v>
      </c>
      <c r="I232" s="1" t="s">
        <v>41</v>
      </c>
      <c r="J232" s="1" t="s">
        <v>37</v>
      </c>
      <c r="K232" s="1" t="s">
        <v>37</v>
      </c>
      <c r="L232" s="1" t="s">
        <v>37</v>
      </c>
      <c r="M232" s="1" t="s">
        <v>37</v>
      </c>
      <c r="N232" s="1" t="s">
        <v>37</v>
      </c>
      <c r="O232" s="1" t="s">
        <v>37</v>
      </c>
      <c r="P232" s="1" t="s">
        <v>121</v>
      </c>
      <c r="Q232" s="1" t="s">
        <v>266</v>
      </c>
      <c r="R232">
        <v>2</v>
      </c>
    </row>
    <row r="233" spans="1:20" ht="13" x14ac:dyDescent="0.15">
      <c r="A233" s="2">
        <v>43480.639477303237</v>
      </c>
      <c r="B233" s="1" t="s">
        <v>19</v>
      </c>
      <c r="C233" s="1" t="s">
        <v>120</v>
      </c>
      <c r="D233" s="1" t="s">
        <v>31</v>
      </c>
      <c r="E233" s="1" t="s">
        <v>32</v>
      </c>
      <c r="G233" s="1" t="s">
        <v>34</v>
      </c>
      <c r="H233" s="1" t="s">
        <v>36</v>
      </c>
      <c r="I233" s="1" t="s">
        <v>41</v>
      </c>
      <c r="J233" s="1" t="s">
        <v>37</v>
      </c>
      <c r="K233" s="1" t="s">
        <v>37</v>
      </c>
      <c r="L233" s="1" t="s">
        <v>38</v>
      </c>
      <c r="M233" s="1" t="s">
        <v>27</v>
      </c>
      <c r="N233" s="1" t="s">
        <v>37</v>
      </c>
      <c r="O233" s="1" t="s">
        <v>38</v>
      </c>
      <c r="P233" s="1" t="s">
        <v>125</v>
      </c>
      <c r="Q233" s="1" t="s">
        <v>267</v>
      </c>
      <c r="R233">
        <v>1</v>
      </c>
    </row>
    <row r="234" spans="1:20" ht="13" x14ac:dyDescent="0.15">
      <c r="A234" s="2">
        <v>43480.640187939818</v>
      </c>
      <c r="B234" s="1" t="s">
        <v>50</v>
      </c>
      <c r="C234" s="1" t="s">
        <v>120</v>
      </c>
      <c r="D234" s="1" t="s">
        <v>31</v>
      </c>
      <c r="E234" s="1" t="s">
        <v>32</v>
      </c>
      <c r="G234" s="1" t="s">
        <v>34</v>
      </c>
      <c r="H234" s="1" t="s">
        <v>36</v>
      </c>
      <c r="I234" s="1" t="s">
        <v>35</v>
      </c>
      <c r="J234" s="1" t="s">
        <v>37</v>
      </c>
      <c r="K234" s="1" t="s">
        <v>37</v>
      </c>
      <c r="L234" s="1" t="s">
        <v>38</v>
      </c>
      <c r="M234" s="1" t="s">
        <v>38</v>
      </c>
      <c r="N234" s="1" t="s">
        <v>38</v>
      </c>
      <c r="O234" s="1" t="s">
        <v>27</v>
      </c>
      <c r="P234" s="1" t="s">
        <v>121</v>
      </c>
      <c r="Q234" s="1" t="s">
        <v>77</v>
      </c>
      <c r="R234">
        <v>1</v>
      </c>
      <c r="S234" s="1" t="s">
        <v>268</v>
      </c>
    </row>
    <row r="235" spans="1:20" ht="13" x14ac:dyDescent="0.15">
      <c r="A235" s="2">
        <v>43480.641332662039</v>
      </c>
      <c r="B235" s="1" t="s">
        <v>19</v>
      </c>
      <c r="C235" s="1" t="s">
        <v>120</v>
      </c>
      <c r="D235" s="1" t="s">
        <v>31</v>
      </c>
      <c r="E235" s="1" t="s">
        <v>32</v>
      </c>
      <c r="G235" s="1" t="s">
        <v>34</v>
      </c>
      <c r="H235" s="1" t="s">
        <v>25</v>
      </c>
      <c r="I235" s="1" t="s">
        <v>41</v>
      </c>
      <c r="J235" s="1" t="s">
        <v>37</v>
      </c>
      <c r="K235" s="1" t="s">
        <v>37</v>
      </c>
      <c r="L235" s="1" t="s">
        <v>37</v>
      </c>
      <c r="M235" s="1" t="s">
        <v>27</v>
      </c>
      <c r="N235" s="1" t="s">
        <v>37</v>
      </c>
      <c r="O235" s="1" t="s">
        <v>38</v>
      </c>
      <c r="P235" s="1" t="s">
        <v>121</v>
      </c>
      <c r="Q235" s="1" t="s">
        <v>168</v>
      </c>
      <c r="R235">
        <v>1</v>
      </c>
    </row>
    <row r="236" spans="1:20" ht="13" x14ac:dyDescent="0.15">
      <c r="A236" s="2">
        <v>43480.641441631946</v>
      </c>
      <c r="B236" s="1" t="s">
        <v>19</v>
      </c>
      <c r="C236" s="1" t="s">
        <v>120</v>
      </c>
      <c r="D236" s="1" t="s">
        <v>31</v>
      </c>
      <c r="E236" s="1" t="s">
        <v>22</v>
      </c>
      <c r="F236" s="1" t="s">
        <v>23</v>
      </c>
      <c r="G236" s="1" t="s">
        <v>24</v>
      </c>
      <c r="H236" s="1" t="s">
        <v>25</v>
      </c>
      <c r="I236" s="1" t="s">
        <v>35</v>
      </c>
      <c r="J236" s="1" t="s">
        <v>27</v>
      </c>
      <c r="K236" s="1" t="s">
        <v>38</v>
      </c>
      <c r="L236" s="1" t="s">
        <v>27</v>
      </c>
      <c r="M236" s="1" t="s">
        <v>28</v>
      </c>
      <c r="N236" s="1" t="s">
        <v>27</v>
      </c>
      <c r="O236" s="1" t="s">
        <v>38</v>
      </c>
      <c r="P236" s="1" t="s">
        <v>121</v>
      </c>
      <c r="Q236" s="1" t="s">
        <v>269</v>
      </c>
      <c r="T236" s="1" t="s">
        <v>195</v>
      </c>
    </row>
    <row r="237" spans="1:20" ht="13" x14ac:dyDescent="0.15">
      <c r="A237" s="2">
        <v>43480.643759918981</v>
      </c>
      <c r="B237" s="1" t="s">
        <v>109</v>
      </c>
      <c r="C237" s="1" t="s">
        <v>120</v>
      </c>
      <c r="D237" s="1" t="s">
        <v>31</v>
      </c>
      <c r="E237" s="1" t="s">
        <v>22</v>
      </c>
      <c r="F237" s="1" t="s">
        <v>23</v>
      </c>
      <c r="G237" s="1" t="s">
        <v>34</v>
      </c>
      <c r="H237" s="1" t="s">
        <v>270</v>
      </c>
      <c r="I237" s="1" t="s">
        <v>26</v>
      </c>
      <c r="J237" s="1" t="s">
        <v>37</v>
      </c>
      <c r="K237" s="1" t="s">
        <v>37</v>
      </c>
      <c r="L237" s="1" t="s">
        <v>38</v>
      </c>
      <c r="M237" s="1" t="s">
        <v>27</v>
      </c>
      <c r="N237" s="1" t="s">
        <v>37</v>
      </c>
      <c r="O237" s="1" t="s">
        <v>38</v>
      </c>
      <c r="P237" s="1" t="s">
        <v>125</v>
      </c>
      <c r="Q237" s="1" t="s">
        <v>271</v>
      </c>
      <c r="R237">
        <v>1</v>
      </c>
      <c r="T237" s="1" t="s">
        <v>123</v>
      </c>
    </row>
    <row r="238" spans="1:20" ht="13" x14ac:dyDescent="0.15">
      <c r="A238" s="2">
        <v>43480.656810162036</v>
      </c>
      <c r="B238" s="1" t="s">
        <v>19</v>
      </c>
      <c r="C238" s="1" t="s">
        <v>120</v>
      </c>
      <c r="D238" s="1" t="s">
        <v>31</v>
      </c>
      <c r="E238" s="1" t="s">
        <v>32</v>
      </c>
      <c r="G238" s="1" t="s">
        <v>24</v>
      </c>
      <c r="H238" s="1" t="s">
        <v>36</v>
      </c>
      <c r="I238" s="1" t="s">
        <v>26</v>
      </c>
      <c r="J238" s="1" t="s">
        <v>38</v>
      </c>
      <c r="K238" s="1" t="s">
        <v>37</v>
      </c>
      <c r="L238" s="1" t="s">
        <v>37</v>
      </c>
      <c r="M238" s="1" t="s">
        <v>37</v>
      </c>
      <c r="N238" s="1" t="s">
        <v>38</v>
      </c>
      <c r="O238" s="1" t="s">
        <v>38</v>
      </c>
      <c r="P238" s="1" t="s">
        <v>125</v>
      </c>
      <c r="Q238" s="1" t="s">
        <v>46</v>
      </c>
      <c r="R238">
        <v>1</v>
      </c>
    </row>
    <row r="239" spans="1:20" ht="13" x14ac:dyDescent="0.15">
      <c r="A239" s="2">
        <v>43480.658933043982</v>
      </c>
      <c r="B239" s="1" t="s">
        <v>19</v>
      </c>
      <c r="C239" s="1" t="s">
        <v>20</v>
      </c>
      <c r="D239" s="1" t="s">
        <v>21</v>
      </c>
      <c r="E239" s="1" t="s">
        <v>32</v>
      </c>
      <c r="G239" s="1" t="s">
        <v>34</v>
      </c>
      <c r="H239" s="1" t="s">
        <v>25</v>
      </c>
      <c r="I239" s="1" t="s">
        <v>26</v>
      </c>
      <c r="J239" s="1" t="s">
        <v>38</v>
      </c>
      <c r="K239" s="1" t="s">
        <v>38</v>
      </c>
      <c r="L239" s="1" t="s">
        <v>38</v>
      </c>
      <c r="M239" s="1" t="s">
        <v>28</v>
      </c>
      <c r="N239" s="1" t="s">
        <v>28</v>
      </c>
      <c r="O239" s="1" t="s">
        <v>38</v>
      </c>
      <c r="P239" s="1" t="s">
        <v>121</v>
      </c>
      <c r="Q239" s="1" t="s">
        <v>272</v>
      </c>
      <c r="R239">
        <v>1</v>
      </c>
    </row>
    <row r="240" spans="1:20" ht="13" x14ac:dyDescent="0.15">
      <c r="A240" s="2">
        <v>43480.664126747681</v>
      </c>
      <c r="B240" s="1" t="s">
        <v>19</v>
      </c>
      <c r="C240" s="1" t="s">
        <v>120</v>
      </c>
      <c r="D240" s="1" t="s">
        <v>31</v>
      </c>
      <c r="E240" s="1" t="s">
        <v>32</v>
      </c>
      <c r="G240" s="1" t="s">
        <v>34</v>
      </c>
      <c r="H240" s="1" t="s">
        <v>36</v>
      </c>
      <c r="I240" s="1" t="s">
        <v>26</v>
      </c>
      <c r="J240" s="1" t="s">
        <v>37</v>
      </c>
      <c r="K240" s="1" t="s">
        <v>37</v>
      </c>
      <c r="L240" s="1" t="s">
        <v>37</v>
      </c>
      <c r="M240" s="1" t="s">
        <v>38</v>
      </c>
      <c r="N240" s="1" t="s">
        <v>37</v>
      </c>
      <c r="O240" s="1" t="s">
        <v>38</v>
      </c>
      <c r="P240" s="1" t="s">
        <v>121</v>
      </c>
      <c r="Q240" s="1" t="s">
        <v>273</v>
      </c>
      <c r="R240">
        <v>1</v>
      </c>
    </row>
    <row r="241" spans="1:20" ht="13" x14ac:dyDescent="0.15">
      <c r="A241" s="2">
        <v>43480.664861655096</v>
      </c>
      <c r="B241" s="1" t="s">
        <v>50</v>
      </c>
      <c r="C241" s="1" t="s">
        <v>120</v>
      </c>
      <c r="D241" s="1" t="s">
        <v>21</v>
      </c>
      <c r="E241" s="1" t="s">
        <v>22</v>
      </c>
      <c r="F241" s="1" t="s">
        <v>47</v>
      </c>
      <c r="G241" s="1" t="s">
        <v>24</v>
      </c>
      <c r="H241" s="1" t="s">
        <v>25</v>
      </c>
      <c r="I241" s="1" t="s">
        <v>35</v>
      </c>
      <c r="J241" s="1" t="s">
        <v>28</v>
      </c>
      <c r="K241" s="1" t="s">
        <v>38</v>
      </c>
      <c r="L241" s="1" t="s">
        <v>28</v>
      </c>
      <c r="M241" s="1" t="s">
        <v>38</v>
      </c>
      <c r="N241" s="1" t="s">
        <v>27</v>
      </c>
      <c r="O241" s="1" t="s">
        <v>38</v>
      </c>
      <c r="P241" s="1" t="s">
        <v>121</v>
      </c>
      <c r="Q241" s="1" t="s">
        <v>274</v>
      </c>
      <c r="R241">
        <v>1</v>
      </c>
      <c r="T241" s="1" t="s">
        <v>132</v>
      </c>
    </row>
    <row r="242" spans="1:20" ht="13" x14ac:dyDescent="0.15">
      <c r="A242" s="2">
        <v>43480.666964664357</v>
      </c>
      <c r="B242" s="1" t="s">
        <v>19</v>
      </c>
      <c r="C242" s="1" t="s">
        <v>120</v>
      </c>
      <c r="D242" s="1" t="s">
        <v>31</v>
      </c>
      <c r="E242" s="1" t="s">
        <v>32</v>
      </c>
      <c r="G242" s="1" t="s">
        <v>24</v>
      </c>
      <c r="H242" s="1" t="s">
        <v>36</v>
      </c>
      <c r="I242" s="1" t="s">
        <v>35</v>
      </c>
      <c r="J242" s="1" t="s">
        <v>38</v>
      </c>
      <c r="K242" s="1" t="s">
        <v>38</v>
      </c>
      <c r="L242" s="1" t="s">
        <v>38</v>
      </c>
      <c r="M242" s="1" t="s">
        <v>27</v>
      </c>
      <c r="N242" s="1" t="s">
        <v>27</v>
      </c>
      <c r="O242" s="1" t="s">
        <v>27</v>
      </c>
      <c r="P242" s="1" t="s">
        <v>121</v>
      </c>
      <c r="Q242" s="1" t="s">
        <v>116</v>
      </c>
      <c r="R242">
        <v>1</v>
      </c>
    </row>
    <row r="243" spans="1:20" ht="13" x14ac:dyDescent="0.15">
      <c r="A243" s="2">
        <v>43480.670813159726</v>
      </c>
      <c r="B243" s="1" t="s">
        <v>19</v>
      </c>
      <c r="C243" s="1" t="s">
        <v>120</v>
      </c>
      <c r="D243" s="1" t="s">
        <v>31</v>
      </c>
      <c r="E243" s="1" t="s">
        <v>22</v>
      </c>
      <c r="F243" s="1" t="s">
        <v>47</v>
      </c>
      <c r="G243" s="1" t="s">
        <v>34</v>
      </c>
      <c r="H243" s="1" t="s">
        <v>36</v>
      </c>
      <c r="I243" s="1" t="s">
        <v>26</v>
      </c>
      <c r="J243" s="1" t="s">
        <v>37</v>
      </c>
      <c r="K243" s="1" t="s">
        <v>37</v>
      </c>
      <c r="L243" s="1" t="s">
        <v>37</v>
      </c>
      <c r="M243" s="1" t="s">
        <v>38</v>
      </c>
      <c r="N243" s="1" t="s">
        <v>37</v>
      </c>
      <c r="O243" s="1" t="s">
        <v>38</v>
      </c>
      <c r="P243" s="1" t="s">
        <v>121</v>
      </c>
      <c r="Q243" s="1" t="s">
        <v>251</v>
      </c>
      <c r="T243" s="1" t="s">
        <v>123</v>
      </c>
    </row>
    <row r="244" spans="1:20" ht="13" x14ac:dyDescent="0.15">
      <c r="A244" s="2">
        <v>43480.671064340277</v>
      </c>
      <c r="B244" s="1" t="s">
        <v>19</v>
      </c>
      <c r="C244" s="1" t="s">
        <v>120</v>
      </c>
      <c r="D244" s="1" t="s">
        <v>21</v>
      </c>
      <c r="E244" s="1" t="s">
        <v>32</v>
      </c>
      <c r="G244" s="1" t="s">
        <v>34</v>
      </c>
      <c r="H244" s="1" t="s">
        <v>25</v>
      </c>
      <c r="I244" s="1" t="s">
        <v>35</v>
      </c>
      <c r="J244" s="1" t="s">
        <v>28</v>
      </c>
      <c r="K244" s="1" t="s">
        <v>27</v>
      </c>
      <c r="L244" s="1" t="s">
        <v>27</v>
      </c>
      <c r="M244" s="1" t="s">
        <v>28</v>
      </c>
      <c r="N244" s="1" t="s">
        <v>27</v>
      </c>
      <c r="O244" s="1" t="s">
        <v>27</v>
      </c>
      <c r="P244" s="1" t="s">
        <v>121</v>
      </c>
      <c r="Q244" s="1" t="s">
        <v>275</v>
      </c>
      <c r="R244">
        <v>1</v>
      </c>
      <c r="S244" s="1" t="s">
        <v>276</v>
      </c>
    </row>
    <row r="245" spans="1:20" ht="13" x14ac:dyDescent="0.15">
      <c r="A245" s="2">
        <v>43480.67113826389</v>
      </c>
      <c r="B245" s="1" t="s">
        <v>19</v>
      </c>
      <c r="C245" s="1" t="s">
        <v>120</v>
      </c>
      <c r="D245" s="1" t="s">
        <v>21</v>
      </c>
      <c r="E245" s="1" t="s">
        <v>32</v>
      </c>
      <c r="G245" s="1" t="s">
        <v>34</v>
      </c>
      <c r="H245" s="1" t="s">
        <v>36</v>
      </c>
      <c r="I245" s="1" t="s">
        <v>26</v>
      </c>
      <c r="J245" s="1" t="s">
        <v>37</v>
      </c>
      <c r="K245" s="1" t="s">
        <v>37</v>
      </c>
      <c r="L245" s="1" t="s">
        <v>37</v>
      </c>
      <c r="M245" s="1" t="s">
        <v>38</v>
      </c>
      <c r="N245" s="1" t="s">
        <v>37</v>
      </c>
      <c r="O245" s="1" t="s">
        <v>38</v>
      </c>
      <c r="P245" s="1" t="s">
        <v>125</v>
      </c>
      <c r="Q245" s="1" t="s">
        <v>104</v>
      </c>
    </row>
    <row r="246" spans="1:20" ht="13" x14ac:dyDescent="0.15">
      <c r="A246" s="2">
        <v>43480.67596493056</v>
      </c>
      <c r="B246" s="1" t="s">
        <v>19</v>
      </c>
      <c r="C246" s="1" t="s">
        <v>120</v>
      </c>
      <c r="D246" s="1" t="s">
        <v>31</v>
      </c>
      <c r="E246" s="1" t="s">
        <v>32</v>
      </c>
      <c r="G246" s="1" t="s">
        <v>68</v>
      </c>
      <c r="H246" s="1" t="s">
        <v>36</v>
      </c>
      <c r="I246" s="1" t="s">
        <v>41</v>
      </c>
      <c r="J246" s="1" t="s">
        <v>27</v>
      </c>
      <c r="K246" s="1" t="s">
        <v>37</v>
      </c>
      <c r="L246" s="1" t="s">
        <v>38</v>
      </c>
      <c r="M246" s="1" t="s">
        <v>27</v>
      </c>
      <c r="N246" s="1" t="s">
        <v>37</v>
      </c>
      <c r="O246" s="1" t="s">
        <v>37</v>
      </c>
      <c r="P246" s="1" t="s">
        <v>125</v>
      </c>
      <c r="Q246" s="1" t="s">
        <v>106</v>
      </c>
      <c r="R246">
        <v>1</v>
      </c>
    </row>
    <row r="247" spans="1:20" ht="13" x14ac:dyDescent="0.15">
      <c r="A247" s="2">
        <v>43480.676617685182</v>
      </c>
      <c r="B247" s="1" t="s">
        <v>50</v>
      </c>
      <c r="C247" s="1" t="s">
        <v>120</v>
      </c>
      <c r="D247" s="1" t="s">
        <v>31</v>
      </c>
      <c r="E247" s="1" t="s">
        <v>22</v>
      </c>
      <c r="F247" s="1" t="s">
        <v>23</v>
      </c>
      <c r="G247" s="1" t="s">
        <v>24</v>
      </c>
      <c r="H247" s="1" t="s">
        <v>25</v>
      </c>
      <c r="I247" s="1" t="s">
        <v>26</v>
      </c>
      <c r="J247" s="1" t="s">
        <v>37</v>
      </c>
      <c r="K247" s="1" t="s">
        <v>37</v>
      </c>
      <c r="L247" s="1" t="s">
        <v>37</v>
      </c>
      <c r="M247" s="1" t="s">
        <v>38</v>
      </c>
      <c r="N247" s="1" t="s">
        <v>37</v>
      </c>
      <c r="O247" s="1" t="s">
        <v>38</v>
      </c>
      <c r="P247" s="1" t="s">
        <v>121</v>
      </c>
      <c r="Q247" s="1" t="s">
        <v>53</v>
      </c>
      <c r="R247">
        <v>1</v>
      </c>
      <c r="T247" s="1" t="s">
        <v>123</v>
      </c>
    </row>
    <row r="248" spans="1:20" ht="13" x14ac:dyDescent="0.15">
      <c r="A248" s="2">
        <v>43480.677614189815</v>
      </c>
      <c r="B248" s="1" t="s">
        <v>19</v>
      </c>
      <c r="C248" s="1" t="s">
        <v>120</v>
      </c>
      <c r="D248" s="1" t="s">
        <v>31</v>
      </c>
      <c r="E248" s="1" t="s">
        <v>32</v>
      </c>
      <c r="G248" s="1" t="s">
        <v>24</v>
      </c>
      <c r="H248" s="1" t="s">
        <v>277</v>
      </c>
      <c r="I248" s="1" t="s">
        <v>26</v>
      </c>
      <c r="J248" s="1" t="s">
        <v>38</v>
      </c>
      <c r="K248" s="1" t="s">
        <v>37</v>
      </c>
      <c r="L248" s="1" t="s">
        <v>38</v>
      </c>
      <c r="M248" s="1" t="s">
        <v>27</v>
      </c>
      <c r="N248" s="1" t="s">
        <v>27</v>
      </c>
      <c r="O248" s="1" t="s">
        <v>37</v>
      </c>
      <c r="P248" s="1" t="s">
        <v>121</v>
      </c>
      <c r="Q248" s="1" t="s">
        <v>96</v>
      </c>
      <c r="R248">
        <v>1</v>
      </c>
    </row>
    <row r="249" spans="1:20" ht="13" x14ac:dyDescent="0.15">
      <c r="A249" s="2">
        <v>43480.678355034717</v>
      </c>
      <c r="B249" s="1" t="s">
        <v>50</v>
      </c>
      <c r="C249" s="1" t="s">
        <v>120</v>
      </c>
      <c r="D249" s="1" t="s">
        <v>21</v>
      </c>
      <c r="E249" s="1" t="s">
        <v>32</v>
      </c>
      <c r="G249" s="1" t="s">
        <v>34</v>
      </c>
      <c r="H249" s="1" t="s">
        <v>25</v>
      </c>
      <c r="I249" s="1" t="s">
        <v>26</v>
      </c>
      <c r="J249" s="1" t="s">
        <v>37</v>
      </c>
      <c r="K249" s="1" t="s">
        <v>37</v>
      </c>
      <c r="L249" s="1" t="s">
        <v>38</v>
      </c>
      <c r="M249" s="1" t="s">
        <v>27</v>
      </c>
      <c r="N249" s="1" t="s">
        <v>27</v>
      </c>
      <c r="O249" s="1" t="s">
        <v>38</v>
      </c>
      <c r="P249" s="1" t="s">
        <v>125</v>
      </c>
      <c r="Q249" s="1" t="s">
        <v>278</v>
      </c>
      <c r="R249">
        <v>1</v>
      </c>
    </row>
    <row r="250" spans="1:20" ht="13" x14ac:dyDescent="0.15">
      <c r="A250" s="2">
        <v>43480.678896863421</v>
      </c>
      <c r="B250" s="1" t="s">
        <v>50</v>
      </c>
      <c r="C250" s="1" t="s">
        <v>120</v>
      </c>
      <c r="D250" s="1" t="s">
        <v>31</v>
      </c>
      <c r="E250" s="1" t="s">
        <v>32</v>
      </c>
      <c r="G250" s="1" t="s">
        <v>34</v>
      </c>
      <c r="H250" s="1" t="s">
        <v>279</v>
      </c>
      <c r="I250" s="1" t="s">
        <v>26</v>
      </c>
      <c r="J250" s="1" t="s">
        <v>37</v>
      </c>
      <c r="K250" s="1" t="s">
        <v>37</v>
      </c>
      <c r="L250" s="1" t="s">
        <v>38</v>
      </c>
      <c r="M250" s="1" t="s">
        <v>27</v>
      </c>
      <c r="N250" s="1" t="s">
        <v>37</v>
      </c>
      <c r="O250" s="1" t="s">
        <v>27</v>
      </c>
      <c r="P250" s="1" t="s">
        <v>125</v>
      </c>
      <c r="Q250" s="1" t="s">
        <v>53</v>
      </c>
      <c r="R250">
        <v>1</v>
      </c>
    </row>
    <row r="251" spans="1:20" ht="13" x14ac:dyDescent="0.15">
      <c r="A251" s="2">
        <v>43480.682924918983</v>
      </c>
      <c r="B251" s="1" t="s">
        <v>19</v>
      </c>
      <c r="C251" s="1" t="s">
        <v>120</v>
      </c>
      <c r="D251" s="1" t="s">
        <v>31</v>
      </c>
      <c r="E251" s="1" t="s">
        <v>22</v>
      </c>
      <c r="F251" s="1" t="s">
        <v>47</v>
      </c>
      <c r="G251" s="1" t="s">
        <v>34</v>
      </c>
      <c r="H251" s="1" t="s">
        <v>25</v>
      </c>
      <c r="I251" s="1" t="s">
        <v>35</v>
      </c>
      <c r="J251" s="1" t="s">
        <v>28</v>
      </c>
      <c r="K251" s="1" t="s">
        <v>27</v>
      </c>
      <c r="L251" s="1" t="s">
        <v>27</v>
      </c>
      <c r="M251" s="1" t="s">
        <v>28</v>
      </c>
      <c r="N251" s="1" t="s">
        <v>28</v>
      </c>
      <c r="O251" s="1" t="s">
        <v>28</v>
      </c>
      <c r="P251" s="1" t="s">
        <v>125</v>
      </c>
      <c r="Q251" s="1" t="s">
        <v>280</v>
      </c>
      <c r="T251" s="1" t="s">
        <v>123</v>
      </c>
    </row>
    <row r="252" spans="1:20" ht="13" x14ac:dyDescent="0.15">
      <c r="A252" s="2">
        <v>43480.685665509256</v>
      </c>
      <c r="B252" s="1" t="s">
        <v>50</v>
      </c>
      <c r="C252" s="1" t="s">
        <v>120</v>
      </c>
      <c r="D252" s="1" t="s">
        <v>31</v>
      </c>
      <c r="E252" s="1" t="s">
        <v>32</v>
      </c>
      <c r="G252" s="1" t="s">
        <v>24</v>
      </c>
      <c r="H252" s="1" t="s">
        <v>36</v>
      </c>
      <c r="I252" s="1" t="s">
        <v>41</v>
      </c>
      <c r="J252" s="1" t="s">
        <v>37</v>
      </c>
      <c r="K252" s="1" t="s">
        <v>37</v>
      </c>
      <c r="L252" s="1" t="s">
        <v>37</v>
      </c>
      <c r="M252" s="1" t="s">
        <v>38</v>
      </c>
      <c r="N252" s="1" t="s">
        <v>37</v>
      </c>
      <c r="O252" s="1" t="s">
        <v>38</v>
      </c>
      <c r="P252" s="1" t="s">
        <v>125</v>
      </c>
      <c r="Q252" s="1" t="s">
        <v>198</v>
      </c>
      <c r="R252">
        <v>1</v>
      </c>
    </row>
    <row r="253" spans="1:20" ht="13" x14ac:dyDescent="0.15">
      <c r="A253" s="2">
        <v>43480.685759756947</v>
      </c>
      <c r="B253" s="1" t="s">
        <v>19</v>
      </c>
      <c r="C253" s="1" t="s">
        <v>120</v>
      </c>
      <c r="D253" s="1" t="s">
        <v>21</v>
      </c>
      <c r="E253" s="1" t="s">
        <v>32</v>
      </c>
      <c r="G253" s="1" t="s">
        <v>24</v>
      </c>
      <c r="H253" s="1" t="s">
        <v>25</v>
      </c>
      <c r="I253" s="1" t="s">
        <v>41</v>
      </c>
      <c r="J253" s="1" t="s">
        <v>37</v>
      </c>
      <c r="K253" s="1" t="s">
        <v>37</v>
      </c>
      <c r="L253" s="1" t="s">
        <v>38</v>
      </c>
      <c r="M253" s="1" t="s">
        <v>27</v>
      </c>
      <c r="N253" s="1" t="s">
        <v>37</v>
      </c>
      <c r="O253" s="1" t="s">
        <v>38</v>
      </c>
      <c r="P253" s="1" t="s">
        <v>121</v>
      </c>
      <c r="Q253" s="1" t="s">
        <v>48</v>
      </c>
      <c r="R253">
        <v>1</v>
      </c>
    </row>
    <row r="254" spans="1:20" ht="13" x14ac:dyDescent="0.15">
      <c r="A254" s="2">
        <v>43480.686187557869</v>
      </c>
      <c r="B254" s="1" t="s">
        <v>19</v>
      </c>
      <c r="C254" s="1" t="s">
        <v>20</v>
      </c>
      <c r="D254" s="1" t="s">
        <v>21</v>
      </c>
      <c r="E254" s="1" t="s">
        <v>32</v>
      </c>
      <c r="G254" s="1" t="s">
        <v>68</v>
      </c>
      <c r="H254" s="1" t="s">
        <v>25</v>
      </c>
      <c r="I254" s="1" t="s">
        <v>41</v>
      </c>
      <c r="J254" s="1" t="s">
        <v>27</v>
      </c>
      <c r="K254" s="1" t="s">
        <v>37</v>
      </c>
      <c r="L254" s="1" t="s">
        <v>37</v>
      </c>
      <c r="M254" s="1" t="s">
        <v>38</v>
      </c>
      <c r="N254" s="1" t="s">
        <v>38</v>
      </c>
      <c r="O254" s="1" t="s">
        <v>38</v>
      </c>
      <c r="P254" s="1" t="s">
        <v>121</v>
      </c>
      <c r="Q254" s="1" t="s">
        <v>281</v>
      </c>
    </row>
    <row r="255" spans="1:20" ht="13" x14ac:dyDescent="0.15">
      <c r="A255" s="2">
        <v>43480.686336423612</v>
      </c>
      <c r="B255" s="1" t="s">
        <v>19</v>
      </c>
      <c r="C255" s="1" t="s">
        <v>120</v>
      </c>
      <c r="D255" s="1" t="s">
        <v>31</v>
      </c>
      <c r="E255" s="1" t="s">
        <v>32</v>
      </c>
      <c r="G255" s="1" t="s">
        <v>34</v>
      </c>
      <c r="H255" s="1" t="s">
        <v>36</v>
      </c>
      <c r="I255" s="1" t="s">
        <v>26</v>
      </c>
      <c r="J255" s="1" t="s">
        <v>37</v>
      </c>
      <c r="K255" s="1" t="s">
        <v>37</v>
      </c>
      <c r="L255" s="1" t="s">
        <v>37</v>
      </c>
      <c r="M255" s="1" t="s">
        <v>37</v>
      </c>
      <c r="N255" s="1" t="s">
        <v>37</v>
      </c>
      <c r="O255" s="1" t="s">
        <v>37</v>
      </c>
      <c r="P255" s="1" t="s">
        <v>125</v>
      </c>
      <c r="Q255" s="1" t="s">
        <v>40</v>
      </c>
      <c r="R255">
        <v>1</v>
      </c>
    </row>
    <row r="256" spans="1:20" ht="13" x14ac:dyDescent="0.15">
      <c r="A256" s="2">
        <v>43480.68641199074</v>
      </c>
      <c r="B256" s="1" t="s">
        <v>50</v>
      </c>
      <c r="C256" s="1" t="s">
        <v>120</v>
      </c>
      <c r="D256" s="1" t="s">
        <v>31</v>
      </c>
      <c r="E256" s="1" t="s">
        <v>32</v>
      </c>
      <c r="G256" s="1" t="s">
        <v>34</v>
      </c>
      <c r="H256" s="1" t="s">
        <v>25</v>
      </c>
      <c r="I256" s="1" t="s">
        <v>26</v>
      </c>
      <c r="J256" s="1" t="s">
        <v>37</v>
      </c>
      <c r="K256" s="1" t="s">
        <v>37</v>
      </c>
      <c r="L256" s="1" t="s">
        <v>37</v>
      </c>
      <c r="M256" s="1" t="s">
        <v>27</v>
      </c>
      <c r="N256" s="1" t="s">
        <v>37</v>
      </c>
      <c r="O256" s="1" t="s">
        <v>38</v>
      </c>
      <c r="P256" s="1" t="s">
        <v>125</v>
      </c>
      <c r="Q256" s="1" t="s">
        <v>282</v>
      </c>
    </row>
    <row r="257" spans="1:20" ht="13" x14ac:dyDescent="0.15">
      <c r="A257" s="2">
        <v>43480.68728917824</v>
      </c>
      <c r="B257" s="1" t="s">
        <v>19</v>
      </c>
      <c r="C257" s="1" t="s">
        <v>120</v>
      </c>
      <c r="D257" s="1" t="s">
        <v>31</v>
      </c>
      <c r="E257" s="1" t="s">
        <v>22</v>
      </c>
      <c r="F257" s="1" t="s">
        <v>47</v>
      </c>
      <c r="G257" s="1" t="s">
        <v>34</v>
      </c>
      <c r="H257" s="1" t="s">
        <v>283</v>
      </c>
      <c r="I257" s="1" t="s">
        <v>41</v>
      </c>
      <c r="J257" s="1" t="s">
        <v>38</v>
      </c>
      <c r="K257" s="1" t="s">
        <v>37</v>
      </c>
      <c r="L257" s="1" t="s">
        <v>27</v>
      </c>
      <c r="M257" s="1" t="s">
        <v>27</v>
      </c>
      <c r="N257" s="1" t="s">
        <v>37</v>
      </c>
      <c r="O257" s="1" t="s">
        <v>38</v>
      </c>
      <c r="P257" s="1" t="s">
        <v>121</v>
      </c>
      <c r="Q257" s="1" t="s">
        <v>78</v>
      </c>
      <c r="R257">
        <v>1</v>
      </c>
      <c r="S257" s="1" t="s">
        <v>284</v>
      </c>
      <c r="T257" s="1" t="s">
        <v>423</v>
      </c>
    </row>
    <row r="258" spans="1:20" ht="13" x14ac:dyDescent="0.15">
      <c r="A258" s="2">
        <v>43480.687657997682</v>
      </c>
      <c r="B258" s="1" t="s">
        <v>19</v>
      </c>
      <c r="C258" s="1" t="s">
        <v>120</v>
      </c>
      <c r="D258" s="1" t="s">
        <v>31</v>
      </c>
      <c r="E258" s="1" t="s">
        <v>32</v>
      </c>
      <c r="G258" s="1" t="s">
        <v>34</v>
      </c>
      <c r="H258" s="1" t="s">
        <v>36</v>
      </c>
      <c r="I258" s="1" t="s">
        <v>26</v>
      </c>
      <c r="J258" s="1" t="s">
        <v>38</v>
      </c>
      <c r="K258" s="1" t="s">
        <v>37</v>
      </c>
      <c r="L258" s="1" t="s">
        <v>37</v>
      </c>
      <c r="M258" s="1" t="s">
        <v>38</v>
      </c>
      <c r="N258" s="1" t="s">
        <v>37</v>
      </c>
      <c r="O258" s="1" t="s">
        <v>38</v>
      </c>
      <c r="P258" s="1" t="s">
        <v>121</v>
      </c>
      <c r="Q258" s="1" t="s">
        <v>285</v>
      </c>
      <c r="R258">
        <v>1</v>
      </c>
    </row>
    <row r="259" spans="1:20" ht="13" x14ac:dyDescent="0.15">
      <c r="A259" s="2">
        <v>43480.687703553238</v>
      </c>
      <c r="B259" s="1" t="s">
        <v>50</v>
      </c>
      <c r="C259" s="1" t="s">
        <v>120</v>
      </c>
      <c r="D259" s="1" t="s">
        <v>31</v>
      </c>
      <c r="E259" s="1" t="s">
        <v>32</v>
      </c>
      <c r="G259" s="1" t="s">
        <v>68</v>
      </c>
      <c r="H259" s="1" t="s">
        <v>36</v>
      </c>
      <c r="I259" s="1" t="s">
        <v>41</v>
      </c>
      <c r="J259" s="1" t="s">
        <v>37</v>
      </c>
      <c r="K259" s="1" t="s">
        <v>37</v>
      </c>
      <c r="L259" s="1" t="s">
        <v>37</v>
      </c>
      <c r="M259" s="1" t="s">
        <v>38</v>
      </c>
      <c r="N259" s="1" t="s">
        <v>37</v>
      </c>
      <c r="O259" s="1" t="s">
        <v>37</v>
      </c>
      <c r="P259" s="1" t="s">
        <v>121</v>
      </c>
      <c r="Q259" s="1" t="s">
        <v>286</v>
      </c>
      <c r="R259">
        <v>1</v>
      </c>
    </row>
    <row r="260" spans="1:20" ht="13" x14ac:dyDescent="0.15">
      <c r="A260" s="2">
        <v>43480.691837962964</v>
      </c>
      <c r="B260" s="1" t="s">
        <v>50</v>
      </c>
      <c r="C260" s="1" t="s">
        <v>120</v>
      </c>
      <c r="D260" s="1" t="s">
        <v>31</v>
      </c>
      <c r="E260" s="1" t="s">
        <v>32</v>
      </c>
      <c r="G260" s="1" t="s">
        <v>24</v>
      </c>
      <c r="H260" s="1" t="s">
        <v>36</v>
      </c>
      <c r="I260" s="1" t="s">
        <v>26</v>
      </c>
      <c r="J260" s="1" t="s">
        <v>37</v>
      </c>
      <c r="K260" s="1" t="s">
        <v>37</v>
      </c>
      <c r="L260" s="1" t="s">
        <v>38</v>
      </c>
      <c r="M260" s="1" t="s">
        <v>38</v>
      </c>
      <c r="N260" s="1" t="s">
        <v>37</v>
      </c>
      <c r="O260" s="1" t="s">
        <v>28</v>
      </c>
      <c r="P260" s="1" t="s">
        <v>121</v>
      </c>
      <c r="Q260" s="1" t="s">
        <v>222</v>
      </c>
      <c r="R260">
        <v>1</v>
      </c>
    </row>
    <row r="261" spans="1:20" ht="13" x14ac:dyDescent="0.15">
      <c r="A261" s="2">
        <v>43480.693247511575</v>
      </c>
      <c r="B261" s="1" t="s">
        <v>50</v>
      </c>
      <c r="C261" s="1" t="s">
        <v>120</v>
      </c>
      <c r="D261" s="1" t="s">
        <v>21</v>
      </c>
      <c r="E261" s="1" t="s">
        <v>32</v>
      </c>
      <c r="G261" s="1" t="s">
        <v>32</v>
      </c>
      <c r="H261" s="1" t="s">
        <v>36</v>
      </c>
      <c r="I261" s="1" t="s">
        <v>26</v>
      </c>
      <c r="J261" s="1" t="s">
        <v>37</v>
      </c>
      <c r="K261" s="1" t="s">
        <v>37</v>
      </c>
      <c r="L261" s="1" t="s">
        <v>38</v>
      </c>
      <c r="M261" s="1" t="s">
        <v>38</v>
      </c>
      <c r="N261" s="1" t="s">
        <v>37</v>
      </c>
      <c r="O261" s="1" t="s">
        <v>37</v>
      </c>
      <c r="P261" s="1" t="s">
        <v>125</v>
      </c>
      <c r="Q261" s="1" t="s">
        <v>149</v>
      </c>
      <c r="R261">
        <v>1</v>
      </c>
    </row>
    <row r="262" spans="1:20" ht="13" x14ac:dyDescent="0.15">
      <c r="A262" s="2">
        <v>43480.695417812502</v>
      </c>
      <c r="B262" s="1" t="s">
        <v>50</v>
      </c>
      <c r="C262" s="1" t="s">
        <v>120</v>
      </c>
      <c r="D262" s="1" t="s">
        <v>31</v>
      </c>
      <c r="E262" s="1" t="s">
        <v>32</v>
      </c>
      <c r="G262" s="1" t="s">
        <v>68</v>
      </c>
      <c r="H262" s="1" t="s">
        <v>25</v>
      </c>
      <c r="I262" s="1" t="s">
        <v>35</v>
      </c>
      <c r="J262" s="1" t="s">
        <v>27</v>
      </c>
      <c r="K262" s="1" t="s">
        <v>28</v>
      </c>
      <c r="L262" s="1" t="s">
        <v>27</v>
      </c>
      <c r="M262" s="1" t="s">
        <v>28</v>
      </c>
      <c r="N262" s="1" t="s">
        <v>27</v>
      </c>
      <c r="O262" s="1" t="s">
        <v>28</v>
      </c>
      <c r="P262" s="1" t="s">
        <v>121</v>
      </c>
      <c r="Q262" s="1" t="s">
        <v>72</v>
      </c>
    </row>
    <row r="263" spans="1:20" ht="13" x14ac:dyDescent="0.15">
      <c r="A263" s="2">
        <v>43480.69573255787</v>
      </c>
      <c r="B263" s="1" t="s">
        <v>50</v>
      </c>
      <c r="C263" s="1" t="s">
        <v>120</v>
      </c>
      <c r="D263" s="1" t="s">
        <v>31</v>
      </c>
      <c r="E263" s="1" t="s">
        <v>32</v>
      </c>
      <c r="G263" s="1" t="s">
        <v>24</v>
      </c>
      <c r="H263" s="1" t="s">
        <v>36</v>
      </c>
      <c r="I263" s="1" t="s">
        <v>41</v>
      </c>
      <c r="J263" s="1" t="s">
        <v>37</v>
      </c>
      <c r="K263" s="1" t="s">
        <v>37</v>
      </c>
      <c r="L263" s="1" t="s">
        <v>37</v>
      </c>
      <c r="M263" s="1" t="s">
        <v>37</v>
      </c>
      <c r="N263" s="1" t="s">
        <v>27</v>
      </c>
      <c r="O263" s="1" t="s">
        <v>37</v>
      </c>
      <c r="P263" s="1" t="s">
        <v>121</v>
      </c>
      <c r="Q263" s="1" t="s">
        <v>287</v>
      </c>
    </row>
    <row r="264" spans="1:20" ht="13" x14ac:dyDescent="0.15">
      <c r="A264" s="2">
        <v>43480.696221215279</v>
      </c>
      <c r="B264" s="1" t="s">
        <v>50</v>
      </c>
      <c r="C264" s="1" t="s">
        <v>120</v>
      </c>
      <c r="D264" s="1" t="s">
        <v>31</v>
      </c>
      <c r="E264" s="1" t="s">
        <v>32</v>
      </c>
      <c r="G264" s="1" t="s">
        <v>68</v>
      </c>
      <c r="H264" s="1" t="s">
        <v>36</v>
      </c>
      <c r="I264" s="1" t="s">
        <v>35</v>
      </c>
      <c r="J264" s="1" t="s">
        <v>37</v>
      </c>
      <c r="K264" s="1" t="s">
        <v>37</v>
      </c>
      <c r="L264" s="1" t="s">
        <v>38</v>
      </c>
      <c r="M264" s="1" t="s">
        <v>38</v>
      </c>
      <c r="N264" s="1" t="s">
        <v>37</v>
      </c>
      <c r="O264" s="1" t="s">
        <v>38</v>
      </c>
      <c r="P264" s="1" t="s">
        <v>125</v>
      </c>
      <c r="Q264" s="1" t="s">
        <v>288</v>
      </c>
      <c r="R264">
        <v>1</v>
      </c>
    </row>
    <row r="265" spans="1:20" ht="13" x14ac:dyDescent="0.15">
      <c r="A265" s="2">
        <v>43480.697224317133</v>
      </c>
      <c r="B265" s="1" t="s">
        <v>19</v>
      </c>
      <c r="C265" s="1" t="s">
        <v>146</v>
      </c>
      <c r="D265" s="1" t="s">
        <v>21</v>
      </c>
      <c r="E265" s="1" t="s">
        <v>22</v>
      </c>
      <c r="F265" s="1" t="s">
        <v>47</v>
      </c>
      <c r="G265" s="1" t="s">
        <v>24</v>
      </c>
      <c r="H265" s="1" t="s">
        <v>25</v>
      </c>
      <c r="I265" s="1" t="s">
        <v>26</v>
      </c>
      <c r="J265" s="1" t="s">
        <v>27</v>
      </c>
      <c r="K265" s="1" t="s">
        <v>27</v>
      </c>
      <c r="L265" s="1" t="s">
        <v>27</v>
      </c>
      <c r="M265" s="1" t="s">
        <v>27</v>
      </c>
      <c r="N265" s="1" t="s">
        <v>37</v>
      </c>
      <c r="O265" s="1" t="s">
        <v>27</v>
      </c>
      <c r="P265" s="1" t="s">
        <v>125</v>
      </c>
      <c r="Q265" s="1" t="s">
        <v>289</v>
      </c>
      <c r="T265" s="1" t="s">
        <v>290</v>
      </c>
    </row>
    <row r="266" spans="1:20" ht="13" x14ac:dyDescent="0.15">
      <c r="A266" s="2">
        <v>43480.70192284722</v>
      </c>
      <c r="B266" s="1" t="s">
        <v>19</v>
      </c>
      <c r="C266" s="1" t="s">
        <v>20</v>
      </c>
      <c r="D266" s="1" t="s">
        <v>21</v>
      </c>
      <c r="E266" s="1" t="s">
        <v>32</v>
      </c>
      <c r="G266" s="1" t="s">
        <v>24</v>
      </c>
      <c r="H266" s="1" t="s">
        <v>36</v>
      </c>
      <c r="I266" s="1" t="s">
        <v>41</v>
      </c>
      <c r="J266" s="1" t="s">
        <v>38</v>
      </c>
      <c r="K266" s="1" t="s">
        <v>37</v>
      </c>
      <c r="L266" s="1" t="s">
        <v>38</v>
      </c>
      <c r="M266" s="1" t="s">
        <v>38</v>
      </c>
      <c r="N266" s="1" t="s">
        <v>38</v>
      </c>
      <c r="O266" s="1" t="s">
        <v>37</v>
      </c>
      <c r="P266" s="1" t="s">
        <v>121</v>
      </c>
      <c r="Q266" s="1" t="s">
        <v>291</v>
      </c>
    </row>
    <row r="267" spans="1:20" ht="13" x14ac:dyDescent="0.15">
      <c r="A267" s="2">
        <v>43480.702151041667</v>
      </c>
      <c r="B267" s="1" t="s">
        <v>50</v>
      </c>
      <c r="C267" s="1" t="s">
        <v>146</v>
      </c>
      <c r="D267" s="1" t="s">
        <v>21</v>
      </c>
      <c r="E267" s="1" t="s">
        <v>32</v>
      </c>
      <c r="G267" s="1" t="s">
        <v>24</v>
      </c>
      <c r="H267" s="1" t="s">
        <v>36</v>
      </c>
      <c r="I267" s="1" t="s">
        <v>26</v>
      </c>
      <c r="J267" s="1" t="s">
        <v>37</v>
      </c>
      <c r="K267" s="1" t="s">
        <v>37</v>
      </c>
      <c r="L267" s="1" t="s">
        <v>38</v>
      </c>
      <c r="M267" s="1" t="s">
        <v>38</v>
      </c>
      <c r="N267" s="1" t="s">
        <v>38</v>
      </c>
      <c r="O267" s="1" t="s">
        <v>37</v>
      </c>
      <c r="P267" s="1" t="s">
        <v>125</v>
      </c>
      <c r="Q267" s="1" t="s">
        <v>182</v>
      </c>
      <c r="R267">
        <v>1</v>
      </c>
    </row>
    <row r="268" spans="1:20" ht="13" x14ac:dyDescent="0.15">
      <c r="A268" s="2">
        <v>43480.702663993055</v>
      </c>
      <c r="B268" s="1" t="s">
        <v>19</v>
      </c>
      <c r="C268" s="1" t="s">
        <v>120</v>
      </c>
      <c r="D268" s="1" t="s">
        <v>31</v>
      </c>
      <c r="E268" s="1" t="s">
        <v>22</v>
      </c>
      <c r="F268" s="1" t="s">
        <v>47</v>
      </c>
      <c r="G268" s="1" t="s">
        <v>34</v>
      </c>
      <c r="H268" s="1" t="s">
        <v>25</v>
      </c>
      <c r="I268" s="1" t="s">
        <v>41</v>
      </c>
      <c r="J268" s="1" t="s">
        <v>37</v>
      </c>
      <c r="K268" s="1" t="s">
        <v>37</v>
      </c>
      <c r="L268" s="1" t="s">
        <v>38</v>
      </c>
      <c r="M268" s="1" t="s">
        <v>28</v>
      </c>
      <c r="N268" s="1" t="s">
        <v>37</v>
      </c>
      <c r="O268" s="1" t="s">
        <v>27</v>
      </c>
      <c r="P268" s="1" t="s">
        <v>121</v>
      </c>
      <c r="Q268" s="1" t="s">
        <v>64</v>
      </c>
      <c r="R268">
        <v>1</v>
      </c>
      <c r="T268" s="1" t="s">
        <v>422</v>
      </c>
    </row>
    <row r="269" spans="1:20" ht="13" x14ac:dyDescent="0.15">
      <c r="A269" s="2">
        <v>43480.702792222219</v>
      </c>
      <c r="B269" s="1" t="s">
        <v>19</v>
      </c>
      <c r="C269" s="1" t="s">
        <v>120</v>
      </c>
      <c r="D269" s="1" t="s">
        <v>31</v>
      </c>
      <c r="E269" s="1" t="s">
        <v>32</v>
      </c>
      <c r="G269" s="1" t="s">
        <v>68</v>
      </c>
      <c r="H269" s="1" t="s">
        <v>25</v>
      </c>
      <c r="I269" s="1" t="s">
        <v>35</v>
      </c>
      <c r="J269" s="1" t="s">
        <v>37</v>
      </c>
      <c r="K269" s="1" t="s">
        <v>37</v>
      </c>
      <c r="L269" s="1" t="s">
        <v>38</v>
      </c>
      <c r="M269" s="1" t="s">
        <v>27</v>
      </c>
      <c r="N269" s="1" t="s">
        <v>37</v>
      </c>
      <c r="O269" s="1" t="s">
        <v>27</v>
      </c>
      <c r="P269" s="1" t="s">
        <v>125</v>
      </c>
      <c r="Q269" s="1" t="s">
        <v>74</v>
      </c>
      <c r="R269">
        <v>2</v>
      </c>
    </row>
    <row r="270" spans="1:20" ht="13" x14ac:dyDescent="0.15">
      <c r="A270" s="2">
        <v>43480.702806319445</v>
      </c>
      <c r="B270" s="1" t="s">
        <v>19</v>
      </c>
      <c r="C270" s="1" t="s">
        <v>120</v>
      </c>
      <c r="D270" s="1" t="s">
        <v>31</v>
      </c>
      <c r="E270" s="1" t="s">
        <v>32</v>
      </c>
      <c r="G270" s="1" t="s">
        <v>34</v>
      </c>
      <c r="H270" s="1" t="s">
        <v>36</v>
      </c>
      <c r="I270" s="1" t="s">
        <v>41</v>
      </c>
      <c r="J270" s="1" t="s">
        <v>38</v>
      </c>
      <c r="K270" s="1" t="s">
        <v>37</v>
      </c>
      <c r="L270" s="1" t="s">
        <v>37</v>
      </c>
      <c r="M270" s="1" t="s">
        <v>27</v>
      </c>
      <c r="N270" s="1" t="s">
        <v>27</v>
      </c>
      <c r="O270" s="1" t="s">
        <v>27</v>
      </c>
      <c r="P270" s="1" t="s">
        <v>125</v>
      </c>
      <c r="Q270" s="1" t="s">
        <v>142</v>
      </c>
      <c r="R270">
        <v>2</v>
      </c>
    </row>
    <row r="271" spans="1:20" ht="13" x14ac:dyDescent="0.15">
      <c r="A271" s="2">
        <v>43480.712303587963</v>
      </c>
      <c r="B271" s="1" t="s">
        <v>19</v>
      </c>
      <c r="C271" s="1" t="s">
        <v>120</v>
      </c>
      <c r="D271" s="1" t="s">
        <v>31</v>
      </c>
      <c r="E271" s="1" t="s">
        <v>32</v>
      </c>
      <c r="G271" s="1" t="s">
        <v>24</v>
      </c>
      <c r="H271" s="1" t="s">
        <v>25</v>
      </c>
      <c r="I271" s="1" t="s">
        <v>26</v>
      </c>
      <c r="J271" s="1" t="s">
        <v>37</v>
      </c>
      <c r="K271" s="1" t="s">
        <v>37</v>
      </c>
      <c r="L271" s="1" t="s">
        <v>37</v>
      </c>
      <c r="M271" s="1" t="s">
        <v>37</v>
      </c>
      <c r="N271" s="1" t="s">
        <v>37</v>
      </c>
      <c r="O271" s="1" t="s">
        <v>37</v>
      </c>
      <c r="P271" s="1" t="s">
        <v>121</v>
      </c>
      <c r="Q271" s="1" t="s">
        <v>292</v>
      </c>
      <c r="R271">
        <v>1</v>
      </c>
    </row>
    <row r="272" spans="1:20" ht="13" x14ac:dyDescent="0.15">
      <c r="A272" s="2">
        <v>43480.712434699075</v>
      </c>
      <c r="B272" s="1" t="s">
        <v>19</v>
      </c>
      <c r="C272" s="1" t="s">
        <v>120</v>
      </c>
      <c r="D272" s="1" t="s">
        <v>31</v>
      </c>
      <c r="E272" s="1" t="s">
        <v>32</v>
      </c>
      <c r="G272" s="1" t="s">
        <v>68</v>
      </c>
      <c r="H272" s="1" t="s">
        <v>36</v>
      </c>
      <c r="I272" s="1" t="s">
        <v>41</v>
      </c>
      <c r="J272" s="1" t="s">
        <v>28</v>
      </c>
      <c r="K272" s="1" t="s">
        <v>37</v>
      </c>
      <c r="L272" s="1" t="s">
        <v>37</v>
      </c>
      <c r="M272" s="1" t="s">
        <v>27</v>
      </c>
      <c r="N272" s="1" t="s">
        <v>38</v>
      </c>
      <c r="O272" s="1" t="s">
        <v>37</v>
      </c>
      <c r="P272" s="1" t="s">
        <v>121</v>
      </c>
      <c r="Q272" s="1" t="s">
        <v>293</v>
      </c>
    </row>
    <row r="273" spans="1:20" ht="13" x14ac:dyDescent="0.15">
      <c r="A273" s="2">
        <v>43480.71288958333</v>
      </c>
      <c r="B273" s="1" t="s">
        <v>50</v>
      </c>
      <c r="C273" s="1" t="s">
        <v>120</v>
      </c>
      <c r="D273" s="1" t="s">
        <v>31</v>
      </c>
      <c r="E273" s="1" t="s">
        <v>32</v>
      </c>
      <c r="G273" s="1" t="s">
        <v>32</v>
      </c>
      <c r="H273" s="1" t="s">
        <v>36</v>
      </c>
      <c r="I273" s="1" t="s">
        <v>41</v>
      </c>
      <c r="J273" s="1" t="s">
        <v>38</v>
      </c>
      <c r="K273" s="1" t="s">
        <v>37</v>
      </c>
      <c r="L273" s="1" t="s">
        <v>37</v>
      </c>
      <c r="M273" s="1" t="s">
        <v>27</v>
      </c>
      <c r="N273" s="1" t="s">
        <v>38</v>
      </c>
      <c r="O273" s="1" t="s">
        <v>27</v>
      </c>
      <c r="P273" s="1" t="s">
        <v>125</v>
      </c>
      <c r="Q273" s="1" t="s">
        <v>294</v>
      </c>
    </row>
    <row r="274" spans="1:20" ht="13" x14ac:dyDescent="0.15">
      <c r="A274" s="2">
        <v>43480.71995165509</v>
      </c>
      <c r="B274" s="1" t="s">
        <v>19</v>
      </c>
      <c r="C274" s="1" t="s">
        <v>146</v>
      </c>
      <c r="D274" s="1" t="s">
        <v>21</v>
      </c>
      <c r="E274" s="1" t="s">
        <v>22</v>
      </c>
      <c r="F274" s="1" t="s">
        <v>23</v>
      </c>
      <c r="G274" s="1" t="s">
        <v>34</v>
      </c>
      <c r="H274" s="1" t="s">
        <v>25</v>
      </c>
      <c r="I274" s="1" t="s">
        <v>41</v>
      </c>
      <c r="J274" s="1" t="s">
        <v>38</v>
      </c>
      <c r="K274" s="1" t="s">
        <v>37</v>
      </c>
      <c r="L274" s="1" t="s">
        <v>37</v>
      </c>
      <c r="M274" s="1" t="s">
        <v>27</v>
      </c>
      <c r="N274" s="1" t="s">
        <v>27</v>
      </c>
      <c r="O274" s="1" t="s">
        <v>38</v>
      </c>
      <c r="P274" s="1" t="s">
        <v>125</v>
      </c>
      <c r="Q274" s="1" t="s">
        <v>295</v>
      </c>
      <c r="R274">
        <v>2</v>
      </c>
    </row>
    <row r="275" spans="1:20" ht="13" x14ac:dyDescent="0.15">
      <c r="A275" s="2">
        <v>43480.722855625005</v>
      </c>
      <c r="B275" s="1" t="s">
        <v>50</v>
      </c>
      <c r="C275" s="1" t="s">
        <v>120</v>
      </c>
      <c r="D275" s="1" t="s">
        <v>67</v>
      </c>
      <c r="E275" s="1" t="s">
        <v>32</v>
      </c>
      <c r="G275" s="1" t="s">
        <v>24</v>
      </c>
      <c r="H275" s="1" t="s">
        <v>25</v>
      </c>
      <c r="I275" s="1" t="s">
        <v>26</v>
      </c>
      <c r="J275" s="1" t="s">
        <v>37</v>
      </c>
      <c r="K275" s="1" t="s">
        <v>37</v>
      </c>
      <c r="L275" s="1" t="s">
        <v>27</v>
      </c>
      <c r="M275" s="1" t="s">
        <v>27</v>
      </c>
      <c r="N275" s="1" t="s">
        <v>37</v>
      </c>
      <c r="O275" s="1" t="s">
        <v>28</v>
      </c>
      <c r="P275" s="1" t="s">
        <v>125</v>
      </c>
      <c r="Q275" s="1" t="s">
        <v>182</v>
      </c>
      <c r="R275">
        <v>1</v>
      </c>
    </row>
    <row r="276" spans="1:20" ht="13" x14ac:dyDescent="0.15">
      <c r="A276" s="2">
        <v>43480.725675532405</v>
      </c>
      <c r="B276" s="1" t="s">
        <v>19</v>
      </c>
      <c r="C276" s="1" t="s">
        <v>120</v>
      </c>
      <c r="D276" s="1" t="s">
        <v>31</v>
      </c>
      <c r="E276" s="1" t="s">
        <v>22</v>
      </c>
      <c r="F276" s="1" t="s">
        <v>47</v>
      </c>
      <c r="G276" s="1" t="s">
        <v>24</v>
      </c>
      <c r="H276" s="1" t="s">
        <v>36</v>
      </c>
      <c r="I276" s="1" t="s">
        <v>41</v>
      </c>
      <c r="J276" s="1" t="s">
        <v>38</v>
      </c>
      <c r="K276" s="1" t="s">
        <v>38</v>
      </c>
      <c r="L276" s="1" t="s">
        <v>38</v>
      </c>
      <c r="M276" s="1" t="s">
        <v>27</v>
      </c>
      <c r="N276" s="1" t="s">
        <v>37</v>
      </c>
      <c r="O276" s="1" t="s">
        <v>38</v>
      </c>
      <c r="P276" s="1" t="s">
        <v>125</v>
      </c>
      <c r="Q276" s="1" t="s">
        <v>98</v>
      </c>
      <c r="R276">
        <v>1</v>
      </c>
      <c r="T276" s="1" t="s">
        <v>212</v>
      </c>
    </row>
    <row r="277" spans="1:20" ht="13" x14ac:dyDescent="0.15">
      <c r="A277" s="2">
        <v>43480.729069953704</v>
      </c>
      <c r="B277" s="1" t="s">
        <v>19</v>
      </c>
      <c r="C277" s="1" t="s">
        <v>120</v>
      </c>
      <c r="D277" s="1" t="s">
        <v>21</v>
      </c>
      <c r="E277" s="1" t="s">
        <v>32</v>
      </c>
      <c r="G277" s="1" t="s">
        <v>24</v>
      </c>
      <c r="H277" s="1" t="s">
        <v>25</v>
      </c>
      <c r="I277" s="1" t="s">
        <v>41</v>
      </c>
      <c r="J277" s="1" t="s">
        <v>38</v>
      </c>
      <c r="K277" s="1" t="s">
        <v>37</v>
      </c>
      <c r="L277" s="1" t="s">
        <v>37</v>
      </c>
      <c r="M277" s="1" t="s">
        <v>38</v>
      </c>
      <c r="N277" s="1" t="s">
        <v>38</v>
      </c>
      <c r="O277" s="1" t="s">
        <v>38</v>
      </c>
      <c r="P277" s="1" t="s">
        <v>125</v>
      </c>
      <c r="Q277" s="1" t="s">
        <v>116</v>
      </c>
      <c r="R277">
        <v>1</v>
      </c>
    </row>
    <row r="278" spans="1:20" ht="13" x14ac:dyDescent="0.15">
      <c r="A278" s="2">
        <v>43480.733282951391</v>
      </c>
      <c r="B278" s="1" t="s">
        <v>50</v>
      </c>
      <c r="C278" s="1" t="s">
        <v>20</v>
      </c>
      <c r="D278" s="1" t="s">
        <v>21</v>
      </c>
      <c r="E278" s="1" t="s">
        <v>22</v>
      </c>
      <c r="F278" s="1" t="s">
        <v>23</v>
      </c>
      <c r="G278" s="1" t="s">
        <v>24</v>
      </c>
      <c r="H278" s="1" t="s">
        <v>25</v>
      </c>
      <c r="I278" s="1" t="s">
        <v>35</v>
      </c>
      <c r="J278" s="1" t="s">
        <v>27</v>
      </c>
      <c r="K278" s="1" t="s">
        <v>37</v>
      </c>
      <c r="L278" s="1" t="s">
        <v>38</v>
      </c>
      <c r="M278" s="1" t="s">
        <v>27</v>
      </c>
      <c r="N278" s="1" t="s">
        <v>27</v>
      </c>
      <c r="O278" s="1" t="s">
        <v>38</v>
      </c>
      <c r="P278" s="1" t="s">
        <v>125</v>
      </c>
      <c r="Q278" s="1" t="s">
        <v>296</v>
      </c>
      <c r="R278">
        <v>1</v>
      </c>
      <c r="T278" s="1" t="s">
        <v>123</v>
      </c>
    </row>
    <row r="279" spans="1:20" ht="13" x14ac:dyDescent="0.15">
      <c r="A279" s="2">
        <v>43480.735310219912</v>
      </c>
      <c r="B279" s="1" t="s">
        <v>50</v>
      </c>
      <c r="C279" s="1" t="s">
        <v>20</v>
      </c>
      <c r="D279" s="1" t="s">
        <v>21</v>
      </c>
      <c r="E279" s="1" t="s">
        <v>22</v>
      </c>
      <c r="F279" s="1" t="s">
        <v>23</v>
      </c>
      <c r="G279" s="1" t="s">
        <v>34</v>
      </c>
      <c r="H279" s="1" t="s">
        <v>25</v>
      </c>
      <c r="I279" s="1" t="s">
        <v>41</v>
      </c>
      <c r="J279" s="1" t="s">
        <v>37</v>
      </c>
      <c r="K279" s="1" t="s">
        <v>37</v>
      </c>
      <c r="L279" s="1" t="s">
        <v>37</v>
      </c>
      <c r="M279" s="1" t="s">
        <v>37</v>
      </c>
      <c r="N279" s="1" t="s">
        <v>37</v>
      </c>
      <c r="O279" s="1" t="s">
        <v>37</v>
      </c>
      <c r="P279" s="1" t="s">
        <v>125</v>
      </c>
      <c r="Q279" s="1" t="s">
        <v>297</v>
      </c>
      <c r="R279">
        <v>1</v>
      </c>
      <c r="S279" s="1" t="s">
        <v>298</v>
      </c>
      <c r="T279" s="1" t="s">
        <v>123</v>
      </c>
    </row>
    <row r="280" spans="1:20" ht="13" x14ac:dyDescent="0.15">
      <c r="A280" s="2">
        <v>43480.738079537041</v>
      </c>
      <c r="B280" s="1" t="s">
        <v>19</v>
      </c>
      <c r="C280" s="1" t="s">
        <v>124</v>
      </c>
      <c r="D280" s="1" t="s">
        <v>21</v>
      </c>
      <c r="E280" s="1" t="s">
        <v>32</v>
      </c>
      <c r="G280" s="1" t="s">
        <v>34</v>
      </c>
      <c r="H280" s="1" t="s">
        <v>36</v>
      </c>
      <c r="I280" s="1" t="s">
        <v>41</v>
      </c>
      <c r="J280" s="1" t="s">
        <v>37</v>
      </c>
      <c r="K280" s="1" t="s">
        <v>37</v>
      </c>
      <c r="L280" s="1" t="s">
        <v>37</v>
      </c>
      <c r="M280" s="1" t="s">
        <v>38</v>
      </c>
      <c r="N280" s="1" t="s">
        <v>37</v>
      </c>
      <c r="O280" s="1" t="s">
        <v>37</v>
      </c>
      <c r="P280" s="1" t="s">
        <v>125</v>
      </c>
      <c r="Q280" s="1" t="s">
        <v>299</v>
      </c>
      <c r="R280">
        <v>1</v>
      </c>
    </row>
    <row r="281" spans="1:20" ht="13" x14ac:dyDescent="0.15">
      <c r="A281" s="2">
        <v>43480.747359895831</v>
      </c>
      <c r="B281" s="1" t="s">
        <v>19</v>
      </c>
      <c r="C281" s="1" t="s">
        <v>120</v>
      </c>
      <c r="D281" s="1" t="s">
        <v>31</v>
      </c>
      <c r="E281" s="1" t="s">
        <v>32</v>
      </c>
      <c r="G281" s="1" t="s">
        <v>34</v>
      </c>
      <c r="H281" s="1" t="s">
        <v>36</v>
      </c>
      <c r="I281" s="1" t="s">
        <v>41</v>
      </c>
      <c r="J281" s="1" t="s">
        <v>37</v>
      </c>
      <c r="K281" s="1" t="s">
        <v>37</v>
      </c>
      <c r="L281" s="1" t="s">
        <v>37</v>
      </c>
      <c r="M281" s="1" t="s">
        <v>37</v>
      </c>
      <c r="N281" s="1" t="s">
        <v>37</v>
      </c>
      <c r="O281" s="1" t="s">
        <v>38</v>
      </c>
      <c r="P281" s="1" t="s">
        <v>121</v>
      </c>
      <c r="Q281" s="1" t="s">
        <v>241</v>
      </c>
    </row>
    <row r="282" spans="1:20" ht="13" x14ac:dyDescent="0.15">
      <c r="A282" s="2">
        <v>43480.749820567129</v>
      </c>
      <c r="B282" s="1" t="s">
        <v>50</v>
      </c>
      <c r="C282" s="1" t="s">
        <v>120</v>
      </c>
      <c r="D282" s="1" t="s">
        <v>67</v>
      </c>
      <c r="E282" s="1" t="s">
        <v>22</v>
      </c>
      <c r="F282" s="1" t="s">
        <v>23</v>
      </c>
      <c r="G282" s="1" t="s">
        <v>68</v>
      </c>
      <c r="H282" s="1" t="s">
        <v>36</v>
      </c>
      <c r="I282" s="1" t="s">
        <v>26</v>
      </c>
      <c r="J282" s="1" t="s">
        <v>27</v>
      </c>
      <c r="K282" s="1" t="s">
        <v>37</v>
      </c>
      <c r="L282" s="1" t="s">
        <v>37</v>
      </c>
      <c r="M282" s="1" t="s">
        <v>38</v>
      </c>
      <c r="N282" s="1" t="s">
        <v>37</v>
      </c>
      <c r="O282" s="1" t="s">
        <v>38</v>
      </c>
      <c r="P282" s="1" t="s">
        <v>121</v>
      </c>
      <c r="Q282" s="1" t="s">
        <v>300</v>
      </c>
    </row>
    <row r="283" spans="1:20" ht="13" x14ac:dyDescent="0.15">
      <c r="A283" s="2">
        <v>43480.752491967593</v>
      </c>
      <c r="B283" s="1" t="s">
        <v>19</v>
      </c>
      <c r="C283" s="1" t="s">
        <v>20</v>
      </c>
      <c r="D283" s="1" t="s">
        <v>21</v>
      </c>
      <c r="E283" s="1" t="s">
        <v>32</v>
      </c>
      <c r="G283" s="1" t="s">
        <v>32</v>
      </c>
      <c r="H283" s="1" t="s">
        <v>25</v>
      </c>
      <c r="I283" s="1" t="s">
        <v>35</v>
      </c>
      <c r="J283" s="1" t="s">
        <v>38</v>
      </c>
      <c r="K283" s="1" t="s">
        <v>38</v>
      </c>
      <c r="L283" s="1" t="s">
        <v>27</v>
      </c>
      <c r="M283" s="1" t="s">
        <v>27</v>
      </c>
      <c r="N283" s="1" t="s">
        <v>38</v>
      </c>
      <c r="O283" s="1" t="s">
        <v>27</v>
      </c>
      <c r="P283" s="1" t="s">
        <v>125</v>
      </c>
      <c r="Q283" s="1" t="s">
        <v>301</v>
      </c>
      <c r="S283" s="1" t="s">
        <v>302</v>
      </c>
    </row>
    <row r="284" spans="1:20" ht="13" x14ac:dyDescent="0.15">
      <c r="A284" s="2">
        <v>43480.75536826389</v>
      </c>
      <c r="B284" s="1" t="s">
        <v>19</v>
      </c>
      <c r="C284" s="1" t="s">
        <v>120</v>
      </c>
      <c r="D284" s="1" t="s">
        <v>31</v>
      </c>
      <c r="E284" s="1" t="s">
        <v>32</v>
      </c>
      <c r="G284" s="1" t="s">
        <v>34</v>
      </c>
      <c r="H284" s="1" t="s">
        <v>303</v>
      </c>
      <c r="I284" s="1" t="s">
        <v>26</v>
      </c>
      <c r="J284" s="1" t="s">
        <v>38</v>
      </c>
      <c r="K284" s="1" t="s">
        <v>38</v>
      </c>
      <c r="L284" s="1" t="s">
        <v>27</v>
      </c>
      <c r="M284" s="1" t="s">
        <v>27</v>
      </c>
      <c r="N284" s="1" t="s">
        <v>38</v>
      </c>
      <c r="O284" s="1" t="s">
        <v>38</v>
      </c>
      <c r="P284" s="1" t="s">
        <v>125</v>
      </c>
      <c r="Q284" s="1" t="s">
        <v>304</v>
      </c>
      <c r="R284">
        <v>1</v>
      </c>
    </row>
    <row r="285" spans="1:20" ht="13" x14ac:dyDescent="0.15">
      <c r="A285" s="2">
        <v>43480.757679699076</v>
      </c>
      <c r="B285" s="1" t="s">
        <v>19</v>
      </c>
      <c r="C285" s="1" t="s">
        <v>146</v>
      </c>
      <c r="D285" s="1" t="s">
        <v>21</v>
      </c>
      <c r="E285" s="1" t="s">
        <v>22</v>
      </c>
      <c r="F285" s="1" t="s">
        <v>23</v>
      </c>
      <c r="G285" s="1" t="s">
        <v>34</v>
      </c>
      <c r="H285" s="1" t="s">
        <v>25</v>
      </c>
      <c r="I285" s="1" t="s">
        <v>35</v>
      </c>
      <c r="J285" s="1" t="s">
        <v>37</v>
      </c>
      <c r="K285" s="1" t="s">
        <v>37</v>
      </c>
      <c r="L285" s="1" t="s">
        <v>37</v>
      </c>
      <c r="M285" s="1" t="s">
        <v>37</v>
      </c>
      <c r="N285" s="1" t="s">
        <v>37</v>
      </c>
      <c r="O285" s="1" t="s">
        <v>37</v>
      </c>
      <c r="P285" s="1" t="s">
        <v>121</v>
      </c>
      <c r="Q285" s="1" t="s">
        <v>77</v>
      </c>
      <c r="R285">
        <v>1</v>
      </c>
      <c r="T285" s="1" t="s">
        <v>126</v>
      </c>
    </row>
    <row r="286" spans="1:20" ht="13" x14ac:dyDescent="0.15">
      <c r="A286" s="2">
        <v>43480.757883854167</v>
      </c>
      <c r="B286" s="1" t="s">
        <v>19</v>
      </c>
      <c r="C286" s="1" t="s">
        <v>146</v>
      </c>
      <c r="D286" s="1" t="s">
        <v>21</v>
      </c>
      <c r="E286" s="1" t="s">
        <v>32</v>
      </c>
      <c r="G286" s="1" t="s">
        <v>34</v>
      </c>
      <c r="H286" s="1" t="s">
        <v>25</v>
      </c>
      <c r="I286" s="1" t="s">
        <v>26</v>
      </c>
      <c r="J286" s="1" t="s">
        <v>27</v>
      </c>
      <c r="K286" s="1" t="s">
        <v>27</v>
      </c>
      <c r="L286" s="1" t="s">
        <v>27</v>
      </c>
      <c r="M286" s="1" t="s">
        <v>27</v>
      </c>
      <c r="N286" s="1" t="s">
        <v>27</v>
      </c>
      <c r="O286" s="1" t="s">
        <v>27</v>
      </c>
      <c r="P286" s="1" t="s">
        <v>121</v>
      </c>
      <c r="Q286" s="1" t="s">
        <v>305</v>
      </c>
      <c r="R286">
        <v>1</v>
      </c>
    </row>
    <row r="287" spans="1:20" ht="13" x14ac:dyDescent="0.15">
      <c r="A287" s="2">
        <v>43480.758994305557</v>
      </c>
      <c r="B287" s="1" t="s">
        <v>19</v>
      </c>
      <c r="C287" s="1" t="s">
        <v>146</v>
      </c>
      <c r="D287" s="1" t="s">
        <v>67</v>
      </c>
      <c r="E287" s="1" t="s">
        <v>22</v>
      </c>
      <c r="F287" s="1" t="s">
        <v>23</v>
      </c>
      <c r="G287" s="1" t="s">
        <v>34</v>
      </c>
      <c r="H287" s="1" t="s">
        <v>25</v>
      </c>
      <c r="I287" s="1" t="s">
        <v>41</v>
      </c>
      <c r="J287" s="1" t="s">
        <v>37</v>
      </c>
      <c r="K287" s="1" t="s">
        <v>37</v>
      </c>
      <c r="L287" s="1" t="s">
        <v>37</v>
      </c>
      <c r="M287" s="1" t="s">
        <v>27</v>
      </c>
      <c r="N287" s="1" t="s">
        <v>38</v>
      </c>
      <c r="O287" s="1" t="s">
        <v>37</v>
      </c>
      <c r="P287" s="1" t="s">
        <v>121</v>
      </c>
      <c r="Q287" s="1" t="s">
        <v>306</v>
      </c>
      <c r="R287">
        <v>1</v>
      </c>
      <c r="T287" s="1" t="s">
        <v>123</v>
      </c>
    </row>
    <row r="288" spans="1:20" ht="13" x14ac:dyDescent="0.15">
      <c r="A288" s="2">
        <v>43480.762711493051</v>
      </c>
      <c r="B288" s="1" t="s">
        <v>19</v>
      </c>
      <c r="C288" s="1" t="s">
        <v>120</v>
      </c>
      <c r="D288" s="1" t="s">
        <v>31</v>
      </c>
      <c r="E288" s="1" t="s">
        <v>32</v>
      </c>
      <c r="G288" s="1" t="s">
        <v>24</v>
      </c>
      <c r="H288" s="1" t="s">
        <v>25</v>
      </c>
      <c r="I288" s="1" t="s">
        <v>26</v>
      </c>
      <c r="J288" s="1" t="s">
        <v>37</v>
      </c>
      <c r="K288" s="1" t="s">
        <v>37</v>
      </c>
      <c r="L288" s="1" t="s">
        <v>37</v>
      </c>
      <c r="M288" s="1" t="s">
        <v>38</v>
      </c>
      <c r="N288" s="1" t="s">
        <v>37</v>
      </c>
      <c r="O288" s="1" t="s">
        <v>38</v>
      </c>
      <c r="P288" s="1" t="s">
        <v>125</v>
      </c>
      <c r="Q288" s="1" t="s">
        <v>307</v>
      </c>
      <c r="R288">
        <v>1</v>
      </c>
    </row>
    <row r="289" spans="1:20" ht="13" x14ac:dyDescent="0.15">
      <c r="A289" s="2">
        <v>43480.763197870372</v>
      </c>
      <c r="B289" s="1" t="s">
        <v>19</v>
      </c>
      <c r="C289" s="1" t="s">
        <v>20</v>
      </c>
      <c r="D289" s="1" t="s">
        <v>21</v>
      </c>
      <c r="E289" s="1" t="s">
        <v>32</v>
      </c>
      <c r="G289" s="1" t="s">
        <v>32</v>
      </c>
      <c r="H289" s="1" t="s">
        <v>25</v>
      </c>
      <c r="I289" s="1" t="s">
        <v>35</v>
      </c>
      <c r="J289" s="1" t="s">
        <v>38</v>
      </c>
      <c r="K289" s="1" t="s">
        <v>38</v>
      </c>
      <c r="L289" s="1" t="s">
        <v>38</v>
      </c>
      <c r="M289" s="1" t="s">
        <v>38</v>
      </c>
      <c r="N289" s="1" t="s">
        <v>38</v>
      </c>
      <c r="O289" s="1" t="s">
        <v>38</v>
      </c>
      <c r="P289" s="1" t="s">
        <v>121</v>
      </c>
      <c r="Q289" s="1" t="s">
        <v>308</v>
      </c>
      <c r="S289" s="1" t="s">
        <v>309</v>
      </c>
    </row>
    <row r="290" spans="1:20" ht="13" x14ac:dyDescent="0.15">
      <c r="A290" s="2">
        <v>43480.765639560181</v>
      </c>
      <c r="B290" s="1" t="s">
        <v>19</v>
      </c>
      <c r="C290" s="1" t="s">
        <v>20</v>
      </c>
      <c r="D290" s="1" t="s">
        <v>21</v>
      </c>
      <c r="E290" s="1" t="s">
        <v>32</v>
      </c>
      <c r="G290" s="1" t="s">
        <v>68</v>
      </c>
      <c r="H290" s="1" t="s">
        <v>25</v>
      </c>
      <c r="I290" s="1" t="s">
        <v>41</v>
      </c>
      <c r="J290" s="1" t="s">
        <v>37</v>
      </c>
      <c r="K290" s="1" t="s">
        <v>37</v>
      </c>
      <c r="L290" s="1" t="s">
        <v>37</v>
      </c>
      <c r="M290" s="1" t="s">
        <v>37</v>
      </c>
      <c r="N290" s="1" t="s">
        <v>38</v>
      </c>
      <c r="O290" s="1" t="s">
        <v>38</v>
      </c>
      <c r="P290" s="1" t="s">
        <v>125</v>
      </c>
      <c r="Q290" s="1" t="s">
        <v>58</v>
      </c>
      <c r="R290">
        <v>1</v>
      </c>
    </row>
    <row r="291" spans="1:20" ht="13" x14ac:dyDescent="0.15">
      <c r="A291" s="2">
        <v>43480.765956932868</v>
      </c>
      <c r="B291" s="1" t="s">
        <v>19</v>
      </c>
      <c r="C291" s="1" t="s">
        <v>146</v>
      </c>
      <c r="D291" s="1" t="s">
        <v>21</v>
      </c>
      <c r="E291" s="1" t="s">
        <v>22</v>
      </c>
      <c r="F291" s="1" t="s">
        <v>23</v>
      </c>
      <c r="G291" s="1" t="s">
        <v>24</v>
      </c>
      <c r="H291" s="1" t="s">
        <v>36</v>
      </c>
      <c r="I291" s="1" t="s">
        <v>41</v>
      </c>
      <c r="J291" s="1" t="s">
        <v>38</v>
      </c>
      <c r="K291" s="1" t="s">
        <v>37</v>
      </c>
      <c r="L291" s="1" t="s">
        <v>37</v>
      </c>
      <c r="M291" s="1" t="s">
        <v>27</v>
      </c>
      <c r="N291" s="1" t="s">
        <v>37</v>
      </c>
      <c r="O291" s="1" t="s">
        <v>38</v>
      </c>
      <c r="P291" s="1" t="s">
        <v>125</v>
      </c>
      <c r="Q291" s="1" t="s">
        <v>310</v>
      </c>
      <c r="R291">
        <v>1</v>
      </c>
      <c r="T291" s="1" t="s">
        <v>126</v>
      </c>
    </row>
    <row r="292" spans="1:20" ht="13" x14ac:dyDescent="0.15">
      <c r="A292" s="2">
        <v>43480.768130868055</v>
      </c>
      <c r="B292" s="1" t="s">
        <v>19</v>
      </c>
      <c r="C292" s="1" t="s">
        <v>120</v>
      </c>
      <c r="D292" s="1" t="s">
        <v>31</v>
      </c>
      <c r="E292" s="1" t="s">
        <v>22</v>
      </c>
      <c r="F292" s="1" t="s">
        <v>47</v>
      </c>
      <c r="G292" s="1" t="s">
        <v>34</v>
      </c>
      <c r="H292" s="1" t="s">
        <v>25</v>
      </c>
      <c r="I292" s="1" t="s">
        <v>26</v>
      </c>
      <c r="J292" s="1" t="s">
        <v>38</v>
      </c>
      <c r="K292" s="1" t="s">
        <v>37</v>
      </c>
      <c r="L292" s="1" t="s">
        <v>38</v>
      </c>
      <c r="M292" s="1" t="s">
        <v>37</v>
      </c>
      <c r="N292" s="1" t="s">
        <v>37</v>
      </c>
      <c r="O292" s="1" t="s">
        <v>38</v>
      </c>
      <c r="P292" s="1" t="s">
        <v>125</v>
      </c>
      <c r="Q292" s="1" t="s">
        <v>311</v>
      </c>
      <c r="R292">
        <v>2</v>
      </c>
      <c r="T292" s="1" t="s">
        <v>123</v>
      </c>
    </row>
    <row r="293" spans="1:20" ht="13" x14ac:dyDescent="0.15">
      <c r="A293" s="2">
        <v>43480.774913993053</v>
      </c>
      <c r="B293" s="1" t="s">
        <v>19</v>
      </c>
      <c r="C293" s="1" t="s">
        <v>146</v>
      </c>
      <c r="D293" s="1" t="s">
        <v>21</v>
      </c>
      <c r="E293" s="1" t="s">
        <v>22</v>
      </c>
      <c r="F293" s="1" t="s">
        <v>47</v>
      </c>
      <c r="G293" s="1" t="s">
        <v>24</v>
      </c>
      <c r="H293" s="1" t="s">
        <v>36</v>
      </c>
      <c r="I293" s="1" t="s">
        <v>41</v>
      </c>
      <c r="J293" s="1" t="s">
        <v>38</v>
      </c>
      <c r="K293" s="1" t="s">
        <v>38</v>
      </c>
      <c r="L293" s="1" t="s">
        <v>37</v>
      </c>
      <c r="M293" s="1" t="s">
        <v>27</v>
      </c>
      <c r="N293" s="1" t="s">
        <v>38</v>
      </c>
      <c r="O293" s="1" t="s">
        <v>38</v>
      </c>
      <c r="P293" s="1" t="s">
        <v>125</v>
      </c>
      <c r="Q293" s="1" t="s">
        <v>115</v>
      </c>
      <c r="R293">
        <v>2</v>
      </c>
      <c r="T293" s="1" t="s">
        <v>123</v>
      </c>
    </row>
    <row r="294" spans="1:20" ht="13" x14ac:dyDescent="0.15">
      <c r="A294" s="2">
        <v>43480.776678379625</v>
      </c>
      <c r="B294" s="1" t="s">
        <v>19</v>
      </c>
      <c r="C294" s="1" t="s">
        <v>120</v>
      </c>
      <c r="D294" s="1" t="s">
        <v>31</v>
      </c>
      <c r="E294" s="1" t="s">
        <v>32</v>
      </c>
      <c r="G294" s="1" t="s">
        <v>68</v>
      </c>
      <c r="H294" s="1" t="s">
        <v>36</v>
      </c>
      <c r="I294" s="1" t="s">
        <v>26</v>
      </c>
      <c r="J294" s="1" t="s">
        <v>37</v>
      </c>
      <c r="K294" s="1" t="s">
        <v>37</v>
      </c>
      <c r="L294" s="1" t="s">
        <v>37</v>
      </c>
      <c r="M294" s="1" t="s">
        <v>37</v>
      </c>
      <c r="N294" s="1" t="s">
        <v>37</v>
      </c>
      <c r="O294" s="1" t="s">
        <v>37</v>
      </c>
      <c r="P294" s="1" t="s">
        <v>121</v>
      </c>
      <c r="Q294" s="1" t="s">
        <v>312</v>
      </c>
    </row>
    <row r="295" spans="1:20" ht="13" x14ac:dyDescent="0.15">
      <c r="A295" s="2">
        <v>43480.777603564813</v>
      </c>
      <c r="B295" s="1" t="s">
        <v>19</v>
      </c>
      <c r="C295" s="1" t="s">
        <v>120</v>
      </c>
      <c r="D295" s="1" t="s">
        <v>31</v>
      </c>
      <c r="E295" s="1" t="s">
        <v>22</v>
      </c>
      <c r="F295" s="1" t="s">
        <v>47</v>
      </c>
      <c r="G295" s="1" t="s">
        <v>24</v>
      </c>
      <c r="H295" s="1" t="s">
        <v>36</v>
      </c>
      <c r="I295" s="1" t="s">
        <v>35</v>
      </c>
      <c r="J295" s="1" t="s">
        <v>38</v>
      </c>
      <c r="K295" s="1" t="s">
        <v>38</v>
      </c>
      <c r="L295" s="1" t="s">
        <v>38</v>
      </c>
      <c r="M295" s="1" t="s">
        <v>27</v>
      </c>
      <c r="N295" s="1" t="s">
        <v>38</v>
      </c>
      <c r="O295" s="1" t="s">
        <v>27</v>
      </c>
      <c r="P295" s="1" t="s">
        <v>125</v>
      </c>
      <c r="Q295" s="1" t="s">
        <v>142</v>
      </c>
      <c r="R295">
        <v>2</v>
      </c>
      <c r="T295" s="1" t="s">
        <v>123</v>
      </c>
    </row>
    <row r="296" spans="1:20" ht="13" x14ac:dyDescent="0.15">
      <c r="A296" s="2">
        <v>43480.779825532409</v>
      </c>
      <c r="B296" s="1" t="s">
        <v>50</v>
      </c>
      <c r="C296" s="1" t="s">
        <v>120</v>
      </c>
      <c r="D296" s="1" t="s">
        <v>31</v>
      </c>
      <c r="E296" s="1" t="s">
        <v>22</v>
      </c>
      <c r="F296" s="1" t="s">
        <v>23</v>
      </c>
      <c r="G296" s="1" t="s">
        <v>34</v>
      </c>
      <c r="H296" s="1" t="s">
        <v>170</v>
      </c>
      <c r="I296" s="1" t="s">
        <v>35</v>
      </c>
      <c r="J296" s="1" t="s">
        <v>37</v>
      </c>
      <c r="K296" s="1" t="s">
        <v>37</v>
      </c>
      <c r="L296" s="1" t="s">
        <v>38</v>
      </c>
      <c r="M296" s="1" t="s">
        <v>27</v>
      </c>
      <c r="N296" s="1" t="s">
        <v>37</v>
      </c>
      <c r="O296" s="1" t="s">
        <v>27</v>
      </c>
      <c r="P296" s="1" t="s">
        <v>121</v>
      </c>
      <c r="Q296" s="1" t="s">
        <v>154</v>
      </c>
      <c r="R296">
        <v>1</v>
      </c>
      <c r="T296" s="1" t="s">
        <v>126</v>
      </c>
    </row>
    <row r="297" spans="1:20" ht="13" x14ac:dyDescent="0.15">
      <c r="A297" s="2">
        <v>43480.779980555555</v>
      </c>
      <c r="B297" s="1" t="s">
        <v>19</v>
      </c>
      <c r="C297" s="1" t="s">
        <v>120</v>
      </c>
      <c r="D297" s="1" t="s">
        <v>31</v>
      </c>
      <c r="E297" s="1" t="s">
        <v>22</v>
      </c>
      <c r="F297" s="1" t="s">
        <v>33</v>
      </c>
      <c r="G297" s="1" t="s">
        <v>24</v>
      </c>
      <c r="H297" s="1" t="s">
        <v>36</v>
      </c>
      <c r="I297" s="1" t="s">
        <v>35</v>
      </c>
      <c r="J297" s="1" t="s">
        <v>38</v>
      </c>
      <c r="K297" s="1" t="s">
        <v>38</v>
      </c>
      <c r="L297" s="1" t="s">
        <v>38</v>
      </c>
      <c r="M297" s="1" t="s">
        <v>27</v>
      </c>
      <c r="N297" s="1" t="s">
        <v>37</v>
      </c>
      <c r="O297" s="1" t="s">
        <v>27</v>
      </c>
      <c r="P297" s="1" t="s">
        <v>125</v>
      </c>
      <c r="Q297" s="1" t="s">
        <v>73</v>
      </c>
      <c r="R297">
        <v>1</v>
      </c>
      <c r="T297" s="1" t="s">
        <v>262</v>
      </c>
    </row>
    <row r="298" spans="1:20" ht="13" x14ac:dyDescent="0.15">
      <c r="A298" s="2">
        <v>43480.782884525463</v>
      </c>
      <c r="B298" s="1" t="s">
        <v>19</v>
      </c>
      <c r="C298" s="1" t="s">
        <v>120</v>
      </c>
      <c r="D298" s="1" t="s">
        <v>31</v>
      </c>
      <c r="E298" s="1" t="s">
        <v>32</v>
      </c>
      <c r="G298" s="1" t="s">
        <v>24</v>
      </c>
      <c r="H298" s="1" t="s">
        <v>25</v>
      </c>
      <c r="I298" s="1" t="s">
        <v>35</v>
      </c>
      <c r="J298" s="1" t="s">
        <v>27</v>
      </c>
      <c r="K298" s="1" t="s">
        <v>37</v>
      </c>
      <c r="L298" s="1" t="s">
        <v>37</v>
      </c>
      <c r="M298" s="1" t="s">
        <v>28</v>
      </c>
      <c r="N298" s="1" t="s">
        <v>37</v>
      </c>
      <c r="O298" s="1" t="s">
        <v>38</v>
      </c>
      <c r="P298" s="1" t="s">
        <v>125</v>
      </c>
      <c r="Q298" s="1" t="s">
        <v>313</v>
      </c>
      <c r="R298">
        <v>1</v>
      </c>
    </row>
    <row r="299" spans="1:20" ht="13" x14ac:dyDescent="0.15">
      <c r="A299" s="2">
        <v>43480.78316850694</v>
      </c>
      <c r="B299" s="1" t="s">
        <v>19</v>
      </c>
      <c r="C299" s="1" t="s">
        <v>120</v>
      </c>
      <c r="D299" s="1" t="s">
        <v>31</v>
      </c>
      <c r="E299" s="1" t="s">
        <v>32</v>
      </c>
      <c r="G299" s="1" t="s">
        <v>24</v>
      </c>
      <c r="H299" s="1" t="s">
        <v>25</v>
      </c>
      <c r="I299" s="1" t="s">
        <v>26</v>
      </c>
      <c r="J299" s="1" t="s">
        <v>27</v>
      </c>
      <c r="K299" s="1" t="s">
        <v>38</v>
      </c>
      <c r="L299" s="1" t="s">
        <v>38</v>
      </c>
      <c r="M299" s="1" t="s">
        <v>28</v>
      </c>
      <c r="N299" s="1" t="s">
        <v>38</v>
      </c>
      <c r="O299" s="1" t="s">
        <v>27</v>
      </c>
      <c r="P299" s="1" t="s">
        <v>125</v>
      </c>
      <c r="Q299" s="1" t="s">
        <v>314</v>
      </c>
      <c r="R299">
        <v>2</v>
      </c>
    </row>
    <row r="300" spans="1:20" ht="13" x14ac:dyDescent="0.15">
      <c r="A300" s="2">
        <v>43480.78450494213</v>
      </c>
      <c r="B300" s="1" t="s">
        <v>50</v>
      </c>
      <c r="C300" s="1" t="s">
        <v>124</v>
      </c>
      <c r="D300" s="1" t="s">
        <v>31</v>
      </c>
      <c r="E300" s="1" t="s">
        <v>32</v>
      </c>
      <c r="G300" s="1" t="s">
        <v>68</v>
      </c>
      <c r="H300" s="1" t="s">
        <v>25</v>
      </c>
      <c r="I300" s="1" t="s">
        <v>26</v>
      </c>
      <c r="J300" s="1" t="s">
        <v>38</v>
      </c>
      <c r="K300" s="1" t="s">
        <v>38</v>
      </c>
      <c r="L300" s="1" t="s">
        <v>38</v>
      </c>
      <c r="M300" s="1" t="s">
        <v>38</v>
      </c>
      <c r="N300" s="1" t="s">
        <v>38</v>
      </c>
      <c r="O300" s="1" t="s">
        <v>38</v>
      </c>
      <c r="P300" s="1" t="s">
        <v>125</v>
      </c>
      <c r="Q300" s="1" t="s">
        <v>315</v>
      </c>
      <c r="R300">
        <v>1</v>
      </c>
    </row>
    <row r="301" spans="1:20" ht="13" x14ac:dyDescent="0.15">
      <c r="A301" s="2">
        <v>43480.785315428242</v>
      </c>
      <c r="B301" s="1" t="s">
        <v>19</v>
      </c>
      <c r="C301" s="1" t="s">
        <v>20</v>
      </c>
      <c r="D301" s="1" t="s">
        <v>316</v>
      </c>
      <c r="E301" s="1" t="s">
        <v>32</v>
      </c>
      <c r="G301" s="1" t="s">
        <v>32</v>
      </c>
      <c r="H301" s="1" t="s">
        <v>25</v>
      </c>
      <c r="I301" s="1" t="s">
        <v>26</v>
      </c>
      <c r="J301" s="1" t="s">
        <v>27</v>
      </c>
      <c r="K301" s="1" t="s">
        <v>38</v>
      </c>
      <c r="L301" s="1" t="s">
        <v>38</v>
      </c>
      <c r="M301" s="1" t="s">
        <v>27</v>
      </c>
      <c r="N301" s="1" t="s">
        <v>38</v>
      </c>
      <c r="O301" s="1" t="s">
        <v>38</v>
      </c>
      <c r="P301" s="1" t="s">
        <v>121</v>
      </c>
      <c r="Q301" s="1" t="s">
        <v>317</v>
      </c>
      <c r="R301">
        <v>1</v>
      </c>
    </row>
    <row r="302" spans="1:20" ht="13" x14ac:dyDescent="0.15">
      <c r="A302" s="2">
        <v>43480.788185057871</v>
      </c>
      <c r="B302" s="1" t="s">
        <v>19</v>
      </c>
      <c r="C302" s="1" t="s">
        <v>20</v>
      </c>
      <c r="D302" s="1" t="s">
        <v>67</v>
      </c>
      <c r="E302" s="1" t="s">
        <v>32</v>
      </c>
      <c r="G302" s="1" t="s">
        <v>32</v>
      </c>
      <c r="H302" s="1" t="s">
        <v>36</v>
      </c>
      <c r="I302" s="1" t="s">
        <v>41</v>
      </c>
      <c r="J302" s="1" t="s">
        <v>38</v>
      </c>
      <c r="K302" s="1" t="s">
        <v>38</v>
      </c>
      <c r="L302" s="1" t="s">
        <v>38</v>
      </c>
      <c r="M302" s="1" t="s">
        <v>38</v>
      </c>
      <c r="N302" s="1" t="s">
        <v>38</v>
      </c>
      <c r="O302" s="1" t="s">
        <v>38</v>
      </c>
      <c r="P302" s="1" t="s">
        <v>125</v>
      </c>
      <c r="Q302" s="1" t="s">
        <v>318</v>
      </c>
      <c r="R302">
        <v>1</v>
      </c>
    </row>
    <row r="303" spans="1:20" ht="13" x14ac:dyDescent="0.15">
      <c r="A303" s="2">
        <v>43480.791029745371</v>
      </c>
      <c r="B303" s="1" t="s">
        <v>19</v>
      </c>
      <c r="C303" s="1" t="s">
        <v>124</v>
      </c>
      <c r="D303" s="1" t="s">
        <v>31</v>
      </c>
      <c r="E303" s="1" t="s">
        <v>22</v>
      </c>
      <c r="F303" s="1" t="s">
        <v>23</v>
      </c>
      <c r="G303" s="1" t="s">
        <v>34</v>
      </c>
      <c r="H303" s="1" t="s">
        <v>36</v>
      </c>
      <c r="I303" s="1" t="s">
        <v>35</v>
      </c>
      <c r="J303" s="1" t="s">
        <v>37</v>
      </c>
      <c r="K303" s="1" t="s">
        <v>37</v>
      </c>
      <c r="L303" s="1" t="s">
        <v>37</v>
      </c>
      <c r="M303" s="1" t="s">
        <v>27</v>
      </c>
      <c r="N303" s="1" t="s">
        <v>37</v>
      </c>
      <c r="O303" s="1" t="s">
        <v>37</v>
      </c>
      <c r="P303" s="1" t="s">
        <v>125</v>
      </c>
      <c r="Q303" s="1" t="s">
        <v>74</v>
      </c>
      <c r="R303">
        <v>2</v>
      </c>
      <c r="S303" s="1" t="s">
        <v>319</v>
      </c>
      <c r="T303" s="1" t="s">
        <v>195</v>
      </c>
    </row>
    <row r="304" spans="1:20" ht="13" x14ac:dyDescent="0.15">
      <c r="A304" s="2">
        <v>43480.805754768517</v>
      </c>
      <c r="B304" s="1" t="s">
        <v>19</v>
      </c>
      <c r="C304" s="1" t="s">
        <v>124</v>
      </c>
      <c r="D304" s="1" t="s">
        <v>21</v>
      </c>
      <c r="E304" s="1" t="s">
        <v>32</v>
      </c>
      <c r="G304" s="1" t="s">
        <v>32</v>
      </c>
      <c r="H304" s="1" t="s">
        <v>25</v>
      </c>
      <c r="I304" s="1" t="s">
        <v>26</v>
      </c>
      <c r="J304" s="1" t="s">
        <v>28</v>
      </c>
      <c r="K304" s="1" t="s">
        <v>28</v>
      </c>
      <c r="L304" s="1" t="s">
        <v>28</v>
      </c>
      <c r="M304" s="1" t="s">
        <v>27</v>
      </c>
      <c r="N304" s="1" t="s">
        <v>27</v>
      </c>
      <c r="O304" s="1" t="s">
        <v>28</v>
      </c>
      <c r="P304" s="1" t="s">
        <v>121</v>
      </c>
      <c r="Q304" s="1" t="s">
        <v>320</v>
      </c>
    </row>
    <row r="305" spans="1:20" ht="13" x14ac:dyDescent="0.15">
      <c r="A305" s="2">
        <v>43480.816279386578</v>
      </c>
      <c r="B305" s="1" t="s">
        <v>19</v>
      </c>
      <c r="C305" s="1" t="s">
        <v>146</v>
      </c>
      <c r="D305" s="1" t="s">
        <v>21</v>
      </c>
      <c r="E305" s="1" t="s">
        <v>32</v>
      </c>
      <c r="G305" s="1" t="s">
        <v>32</v>
      </c>
      <c r="H305" s="1" t="s">
        <v>36</v>
      </c>
      <c r="I305" s="1" t="s">
        <v>26</v>
      </c>
      <c r="J305" s="1" t="s">
        <v>37</v>
      </c>
      <c r="K305" s="1" t="s">
        <v>37</v>
      </c>
      <c r="L305" s="1" t="s">
        <v>37</v>
      </c>
      <c r="M305" s="1" t="s">
        <v>38</v>
      </c>
      <c r="N305" s="1" t="s">
        <v>27</v>
      </c>
      <c r="O305" s="1" t="s">
        <v>37</v>
      </c>
      <c r="P305" s="1" t="s">
        <v>125</v>
      </c>
      <c r="Q305" s="1" t="s">
        <v>321</v>
      </c>
      <c r="R305">
        <v>1</v>
      </c>
    </row>
    <row r="306" spans="1:20" ht="13" x14ac:dyDescent="0.15">
      <c r="A306" s="2">
        <v>43480.827055740738</v>
      </c>
      <c r="B306" s="1" t="s">
        <v>19</v>
      </c>
      <c r="C306" s="1" t="s">
        <v>20</v>
      </c>
      <c r="D306" s="1" t="s">
        <v>21</v>
      </c>
      <c r="E306" s="1" t="s">
        <v>22</v>
      </c>
      <c r="F306" s="1" t="s">
        <v>23</v>
      </c>
      <c r="G306" s="1" t="s">
        <v>34</v>
      </c>
      <c r="H306" s="1" t="s">
        <v>25</v>
      </c>
      <c r="I306" s="1" t="s">
        <v>41</v>
      </c>
      <c r="J306" s="1" t="s">
        <v>37</v>
      </c>
      <c r="K306" s="1" t="s">
        <v>37</v>
      </c>
      <c r="L306" s="1" t="s">
        <v>38</v>
      </c>
      <c r="M306" s="1" t="s">
        <v>27</v>
      </c>
      <c r="N306" s="1" t="s">
        <v>37</v>
      </c>
      <c r="O306" s="1" t="s">
        <v>38</v>
      </c>
      <c r="P306" s="1" t="s">
        <v>121</v>
      </c>
      <c r="Q306" s="1" t="s">
        <v>322</v>
      </c>
      <c r="R306">
        <v>1</v>
      </c>
      <c r="T306" s="1" t="s">
        <v>123</v>
      </c>
    </row>
    <row r="307" spans="1:20" ht="13" x14ac:dyDescent="0.15">
      <c r="A307" s="2">
        <v>43480.836130439813</v>
      </c>
      <c r="B307" s="1" t="s">
        <v>19</v>
      </c>
      <c r="C307" s="1" t="s">
        <v>120</v>
      </c>
      <c r="D307" s="1" t="s">
        <v>31</v>
      </c>
      <c r="E307" s="1" t="s">
        <v>32</v>
      </c>
      <c r="G307" s="1" t="s">
        <v>24</v>
      </c>
      <c r="H307" s="1" t="s">
        <v>36</v>
      </c>
      <c r="I307" s="1" t="s">
        <v>35</v>
      </c>
      <c r="J307" s="1" t="s">
        <v>38</v>
      </c>
      <c r="K307" s="1" t="s">
        <v>38</v>
      </c>
      <c r="L307" s="1" t="s">
        <v>38</v>
      </c>
      <c r="M307" s="1" t="s">
        <v>27</v>
      </c>
      <c r="N307" s="1" t="s">
        <v>38</v>
      </c>
      <c r="O307" s="1" t="s">
        <v>27</v>
      </c>
      <c r="P307" s="1" t="s">
        <v>125</v>
      </c>
      <c r="Q307" s="1" t="s">
        <v>323</v>
      </c>
      <c r="R307">
        <v>1</v>
      </c>
    </row>
    <row r="308" spans="1:20" ht="13" x14ac:dyDescent="0.15">
      <c r="A308" s="2">
        <v>43480.8392321875</v>
      </c>
      <c r="B308" s="1" t="s">
        <v>19</v>
      </c>
      <c r="C308" s="1" t="s">
        <v>120</v>
      </c>
      <c r="D308" s="1" t="s">
        <v>31</v>
      </c>
      <c r="E308" s="1" t="s">
        <v>32</v>
      </c>
      <c r="G308" s="1" t="s">
        <v>32</v>
      </c>
      <c r="H308" s="1" t="s">
        <v>25</v>
      </c>
      <c r="I308" s="1" t="s">
        <v>26</v>
      </c>
      <c r="J308" s="1" t="s">
        <v>38</v>
      </c>
      <c r="K308" s="1" t="s">
        <v>38</v>
      </c>
      <c r="L308" s="1" t="s">
        <v>37</v>
      </c>
      <c r="M308" s="1" t="s">
        <v>27</v>
      </c>
      <c r="N308" s="1" t="s">
        <v>38</v>
      </c>
      <c r="O308" s="1" t="s">
        <v>37</v>
      </c>
      <c r="P308" s="1" t="s">
        <v>125</v>
      </c>
      <c r="Q308" s="1" t="s">
        <v>324</v>
      </c>
      <c r="R308">
        <v>2</v>
      </c>
    </row>
    <row r="309" spans="1:20" ht="13" x14ac:dyDescent="0.15">
      <c r="A309" s="2">
        <v>43480.841813043982</v>
      </c>
      <c r="B309" s="1" t="s">
        <v>19</v>
      </c>
      <c r="C309" s="1" t="s">
        <v>20</v>
      </c>
      <c r="D309" s="1" t="s">
        <v>21</v>
      </c>
      <c r="E309" s="1" t="s">
        <v>32</v>
      </c>
      <c r="G309" s="1" t="s">
        <v>34</v>
      </c>
      <c r="H309" s="1" t="s">
        <v>25</v>
      </c>
      <c r="I309" s="1" t="s">
        <v>26</v>
      </c>
      <c r="J309" s="1" t="s">
        <v>38</v>
      </c>
      <c r="K309" s="1" t="s">
        <v>37</v>
      </c>
      <c r="L309" s="1" t="s">
        <v>38</v>
      </c>
      <c r="M309" s="1" t="s">
        <v>27</v>
      </c>
      <c r="N309" s="1" t="s">
        <v>38</v>
      </c>
      <c r="O309" s="1" t="s">
        <v>38</v>
      </c>
      <c r="P309" s="1" t="s">
        <v>125</v>
      </c>
      <c r="Q309" s="1" t="s">
        <v>325</v>
      </c>
      <c r="R309">
        <v>1</v>
      </c>
      <c r="S309" s="1" t="s">
        <v>326</v>
      </c>
    </row>
    <row r="310" spans="1:20" ht="13" x14ac:dyDescent="0.15">
      <c r="A310" s="2">
        <v>43480.85088868055</v>
      </c>
      <c r="B310" s="1" t="s">
        <v>19</v>
      </c>
      <c r="C310" s="1" t="s">
        <v>146</v>
      </c>
      <c r="D310" s="1" t="s">
        <v>21</v>
      </c>
      <c r="E310" s="1" t="s">
        <v>22</v>
      </c>
      <c r="F310" s="1" t="s">
        <v>23</v>
      </c>
      <c r="G310" s="1" t="s">
        <v>34</v>
      </c>
      <c r="H310" s="1" t="s">
        <v>36</v>
      </c>
      <c r="I310" s="1" t="s">
        <v>26</v>
      </c>
      <c r="J310" s="1" t="s">
        <v>38</v>
      </c>
      <c r="K310" s="1" t="s">
        <v>38</v>
      </c>
      <c r="L310" s="1" t="s">
        <v>27</v>
      </c>
      <c r="M310" s="1" t="s">
        <v>27</v>
      </c>
      <c r="N310" s="1" t="s">
        <v>37</v>
      </c>
      <c r="O310" s="1" t="s">
        <v>38</v>
      </c>
      <c r="P310" s="1" t="s">
        <v>125</v>
      </c>
      <c r="Q310" s="1" t="s">
        <v>327</v>
      </c>
      <c r="R310">
        <v>1</v>
      </c>
      <c r="T310" s="1" t="s">
        <v>123</v>
      </c>
    </row>
    <row r="311" spans="1:20" ht="13" x14ac:dyDescent="0.15">
      <c r="A311" s="2">
        <v>43480.863665983794</v>
      </c>
      <c r="B311" s="1" t="s">
        <v>50</v>
      </c>
      <c r="C311" s="1" t="s">
        <v>146</v>
      </c>
      <c r="D311" s="1" t="s">
        <v>21</v>
      </c>
      <c r="E311" s="1" t="s">
        <v>22</v>
      </c>
      <c r="F311" s="1" t="s">
        <v>23</v>
      </c>
      <c r="G311" s="1" t="s">
        <v>34</v>
      </c>
      <c r="H311" s="1" t="s">
        <v>25</v>
      </c>
      <c r="I311" s="1" t="s">
        <v>26</v>
      </c>
      <c r="J311" s="1" t="s">
        <v>37</v>
      </c>
      <c r="K311" s="1" t="s">
        <v>37</v>
      </c>
      <c r="L311" s="1" t="s">
        <v>37</v>
      </c>
      <c r="M311" s="1" t="s">
        <v>38</v>
      </c>
      <c r="N311" s="1" t="s">
        <v>37</v>
      </c>
      <c r="O311" s="1" t="s">
        <v>37</v>
      </c>
      <c r="P311" s="1" t="s">
        <v>125</v>
      </c>
      <c r="Q311" s="1" t="s">
        <v>328</v>
      </c>
      <c r="T311" s="1" t="s">
        <v>132</v>
      </c>
    </row>
    <row r="312" spans="1:20" ht="13" x14ac:dyDescent="0.15">
      <c r="A312" s="2">
        <v>43480.892509826386</v>
      </c>
      <c r="B312" s="1" t="s">
        <v>50</v>
      </c>
      <c r="C312" s="1" t="s">
        <v>20</v>
      </c>
      <c r="D312" s="1" t="s">
        <v>21</v>
      </c>
      <c r="E312" s="1" t="s">
        <v>32</v>
      </c>
      <c r="G312" s="1" t="s">
        <v>68</v>
      </c>
      <c r="H312" s="1" t="s">
        <v>36</v>
      </c>
      <c r="I312" s="1" t="s">
        <v>26</v>
      </c>
      <c r="J312" s="1" t="s">
        <v>37</v>
      </c>
      <c r="K312" s="1" t="s">
        <v>37</v>
      </c>
      <c r="L312" s="1" t="s">
        <v>37</v>
      </c>
      <c r="M312" s="1" t="s">
        <v>27</v>
      </c>
      <c r="N312" s="1" t="s">
        <v>37</v>
      </c>
      <c r="O312" s="1" t="s">
        <v>37</v>
      </c>
      <c r="P312" s="1" t="s">
        <v>125</v>
      </c>
      <c r="Q312" s="1" t="s">
        <v>106</v>
      </c>
      <c r="R312">
        <v>1</v>
      </c>
    </row>
    <row r="313" spans="1:20" ht="13" x14ac:dyDescent="0.15">
      <c r="A313" s="2">
        <v>43480.89291855324</v>
      </c>
      <c r="B313" s="1" t="s">
        <v>19</v>
      </c>
      <c r="C313" s="1" t="s">
        <v>146</v>
      </c>
      <c r="D313" s="1" t="s">
        <v>21</v>
      </c>
      <c r="E313" s="1" t="s">
        <v>22</v>
      </c>
      <c r="F313" s="1" t="s">
        <v>23</v>
      </c>
      <c r="G313" s="1" t="s">
        <v>24</v>
      </c>
      <c r="H313" s="1" t="s">
        <v>25</v>
      </c>
      <c r="I313" s="1" t="s">
        <v>26</v>
      </c>
      <c r="J313" s="1" t="s">
        <v>27</v>
      </c>
      <c r="K313" s="1" t="s">
        <v>27</v>
      </c>
      <c r="L313" s="1" t="s">
        <v>28</v>
      </c>
      <c r="M313" s="1" t="s">
        <v>28</v>
      </c>
      <c r="N313" s="1" t="s">
        <v>27</v>
      </c>
      <c r="O313" s="1" t="s">
        <v>27</v>
      </c>
      <c r="P313" s="1" t="s">
        <v>125</v>
      </c>
      <c r="Q313" s="1" t="s">
        <v>218</v>
      </c>
      <c r="R313">
        <v>1</v>
      </c>
      <c r="T313" s="1" t="s">
        <v>195</v>
      </c>
    </row>
    <row r="314" spans="1:20" ht="13" x14ac:dyDescent="0.15">
      <c r="A314" s="2">
        <v>43480.8958943287</v>
      </c>
      <c r="B314" s="1" t="s">
        <v>19</v>
      </c>
      <c r="C314" s="1" t="s">
        <v>20</v>
      </c>
      <c r="D314" s="1" t="s">
        <v>21</v>
      </c>
      <c r="E314" s="1" t="s">
        <v>32</v>
      </c>
      <c r="G314" s="1" t="s">
        <v>68</v>
      </c>
      <c r="H314" s="1" t="s">
        <v>36</v>
      </c>
      <c r="I314" s="1" t="s">
        <v>35</v>
      </c>
      <c r="J314" s="1" t="s">
        <v>27</v>
      </c>
      <c r="K314" s="1" t="s">
        <v>38</v>
      </c>
      <c r="L314" s="1" t="s">
        <v>38</v>
      </c>
      <c r="M314" s="1" t="s">
        <v>27</v>
      </c>
      <c r="N314" s="1" t="s">
        <v>28</v>
      </c>
      <c r="O314" s="1" t="s">
        <v>27</v>
      </c>
      <c r="P314" s="1" t="s">
        <v>121</v>
      </c>
      <c r="Q314" s="1" t="s">
        <v>80</v>
      </c>
    </row>
    <row r="315" spans="1:20" ht="13" x14ac:dyDescent="0.15">
      <c r="A315" s="2">
        <v>43480.896436793977</v>
      </c>
      <c r="B315" s="1" t="s">
        <v>19</v>
      </c>
      <c r="C315" s="1" t="s">
        <v>120</v>
      </c>
      <c r="D315" s="1" t="s">
        <v>21</v>
      </c>
      <c r="E315" s="1" t="s">
        <v>22</v>
      </c>
      <c r="F315" s="1" t="s">
        <v>23</v>
      </c>
      <c r="G315" s="1" t="s">
        <v>24</v>
      </c>
      <c r="H315" s="1" t="s">
        <v>25</v>
      </c>
      <c r="I315" s="1" t="s">
        <v>41</v>
      </c>
      <c r="J315" s="1" t="s">
        <v>38</v>
      </c>
      <c r="K315" s="1" t="s">
        <v>37</v>
      </c>
      <c r="L315" s="1" t="s">
        <v>37</v>
      </c>
      <c r="M315" s="1" t="s">
        <v>27</v>
      </c>
      <c r="N315" s="1" t="s">
        <v>37</v>
      </c>
      <c r="O315" s="1" t="s">
        <v>38</v>
      </c>
      <c r="P315" s="1" t="s">
        <v>125</v>
      </c>
      <c r="Q315" s="1" t="s">
        <v>329</v>
      </c>
      <c r="R315">
        <v>1</v>
      </c>
      <c r="T315" s="1" t="s">
        <v>195</v>
      </c>
    </row>
    <row r="316" spans="1:20" ht="13" x14ac:dyDescent="0.15">
      <c r="A316" s="2">
        <v>43480.902233831017</v>
      </c>
      <c r="B316" s="1" t="s">
        <v>19</v>
      </c>
      <c r="C316" s="1" t="s">
        <v>120</v>
      </c>
      <c r="D316" s="1" t="s">
        <v>31</v>
      </c>
      <c r="E316" s="1" t="s">
        <v>22</v>
      </c>
      <c r="F316" s="1" t="s">
        <v>228</v>
      </c>
      <c r="G316" s="1" t="s">
        <v>34</v>
      </c>
      <c r="H316" s="1" t="s">
        <v>36</v>
      </c>
      <c r="I316" s="1" t="s">
        <v>41</v>
      </c>
      <c r="J316" s="1" t="s">
        <v>37</v>
      </c>
      <c r="K316" s="1" t="s">
        <v>37</v>
      </c>
      <c r="L316" s="1" t="s">
        <v>37</v>
      </c>
      <c r="M316" s="1" t="s">
        <v>38</v>
      </c>
      <c r="N316" s="1" t="s">
        <v>37</v>
      </c>
      <c r="O316" s="1" t="s">
        <v>27</v>
      </c>
      <c r="P316" s="1" t="s">
        <v>125</v>
      </c>
      <c r="Q316" s="1" t="s">
        <v>330</v>
      </c>
      <c r="R316">
        <v>1</v>
      </c>
      <c r="T316" s="1" t="s">
        <v>212</v>
      </c>
    </row>
    <row r="317" spans="1:20" ht="13" x14ac:dyDescent="0.15">
      <c r="A317" s="2">
        <v>43480.908592754626</v>
      </c>
      <c r="B317" s="1" t="s">
        <v>19</v>
      </c>
      <c r="C317" s="1" t="s">
        <v>120</v>
      </c>
      <c r="D317" s="1" t="s">
        <v>31</v>
      </c>
      <c r="E317" s="1" t="s">
        <v>22</v>
      </c>
      <c r="F317" s="1" t="s">
        <v>47</v>
      </c>
      <c r="G317" s="1" t="s">
        <v>32</v>
      </c>
      <c r="H317" s="1" t="s">
        <v>36</v>
      </c>
      <c r="I317" s="1" t="s">
        <v>41</v>
      </c>
      <c r="J317" s="1" t="s">
        <v>27</v>
      </c>
      <c r="K317" s="1" t="s">
        <v>38</v>
      </c>
      <c r="L317" s="1" t="s">
        <v>27</v>
      </c>
      <c r="M317" s="1" t="s">
        <v>27</v>
      </c>
      <c r="N317" s="1" t="s">
        <v>38</v>
      </c>
      <c r="O317" s="1" t="s">
        <v>38</v>
      </c>
      <c r="P317" s="1" t="s">
        <v>121</v>
      </c>
      <c r="Q317" s="1" t="s">
        <v>331</v>
      </c>
      <c r="T317" s="1" t="s">
        <v>195</v>
      </c>
    </row>
    <row r="318" spans="1:20" ht="13" x14ac:dyDescent="0.15">
      <c r="A318" s="2">
        <v>43480.909957928241</v>
      </c>
      <c r="B318" s="1" t="s">
        <v>19</v>
      </c>
      <c r="C318" s="1" t="s">
        <v>124</v>
      </c>
      <c r="D318" s="1" t="s">
        <v>21</v>
      </c>
      <c r="E318" s="1" t="s">
        <v>22</v>
      </c>
      <c r="F318" s="1" t="s">
        <v>23</v>
      </c>
      <c r="G318" s="1" t="s">
        <v>24</v>
      </c>
      <c r="H318" s="1" t="s">
        <v>25</v>
      </c>
      <c r="I318" s="1" t="s">
        <v>26</v>
      </c>
      <c r="J318" s="1" t="s">
        <v>38</v>
      </c>
      <c r="K318" s="1" t="s">
        <v>38</v>
      </c>
      <c r="L318" s="1" t="s">
        <v>38</v>
      </c>
      <c r="M318" s="1" t="s">
        <v>27</v>
      </c>
      <c r="N318" s="1" t="s">
        <v>38</v>
      </c>
      <c r="O318" s="1" t="s">
        <v>27</v>
      </c>
      <c r="P318" s="1" t="s">
        <v>121</v>
      </c>
      <c r="Q318" s="1" t="s">
        <v>215</v>
      </c>
      <c r="T318" s="1" t="s">
        <v>332</v>
      </c>
    </row>
    <row r="319" spans="1:20" ht="13" x14ac:dyDescent="0.15">
      <c r="A319" s="2">
        <v>43480.914338171293</v>
      </c>
      <c r="B319" s="1" t="s">
        <v>50</v>
      </c>
      <c r="C319" s="1" t="s">
        <v>20</v>
      </c>
      <c r="D319" s="1" t="s">
        <v>21</v>
      </c>
      <c r="E319" s="1" t="s">
        <v>32</v>
      </c>
      <c r="G319" s="1" t="s">
        <v>34</v>
      </c>
      <c r="H319" s="1" t="s">
        <v>25</v>
      </c>
      <c r="I319" s="1" t="s">
        <v>35</v>
      </c>
      <c r="J319" s="1" t="s">
        <v>38</v>
      </c>
      <c r="K319" s="1" t="s">
        <v>38</v>
      </c>
      <c r="L319" s="1" t="s">
        <v>27</v>
      </c>
      <c r="M319" s="1" t="s">
        <v>27</v>
      </c>
      <c r="N319" s="1" t="s">
        <v>27</v>
      </c>
      <c r="O319" s="1" t="s">
        <v>27</v>
      </c>
      <c r="P319" s="1" t="s">
        <v>125</v>
      </c>
      <c r="Q319" s="1" t="s">
        <v>154</v>
      </c>
      <c r="R319">
        <v>1</v>
      </c>
    </row>
    <row r="320" spans="1:20" ht="13" x14ac:dyDescent="0.15">
      <c r="A320" s="2">
        <v>43480.924137395836</v>
      </c>
      <c r="B320" s="1" t="s">
        <v>19</v>
      </c>
      <c r="C320" s="1" t="s">
        <v>146</v>
      </c>
      <c r="D320" s="1" t="s">
        <v>21</v>
      </c>
      <c r="E320" s="1" t="s">
        <v>22</v>
      </c>
      <c r="F320" s="1" t="s">
        <v>228</v>
      </c>
      <c r="G320" s="1" t="s">
        <v>34</v>
      </c>
      <c r="H320" s="1" t="s">
        <v>333</v>
      </c>
      <c r="I320" s="1" t="s">
        <v>35</v>
      </c>
      <c r="J320" s="1" t="s">
        <v>37</v>
      </c>
      <c r="K320" s="1" t="s">
        <v>38</v>
      </c>
      <c r="L320" s="1" t="s">
        <v>38</v>
      </c>
      <c r="M320" s="1" t="s">
        <v>38</v>
      </c>
      <c r="N320" s="1" t="s">
        <v>38</v>
      </c>
      <c r="O320" s="1" t="s">
        <v>27</v>
      </c>
      <c r="P320" s="1" t="s">
        <v>121</v>
      </c>
      <c r="Q320" s="1" t="s">
        <v>334</v>
      </c>
      <c r="R320">
        <v>1</v>
      </c>
      <c r="T320" s="1" t="s">
        <v>126</v>
      </c>
    </row>
    <row r="321" spans="1:20" ht="13" x14ac:dyDescent="0.15">
      <c r="A321" s="2">
        <v>43480.924226076386</v>
      </c>
      <c r="B321" s="1" t="s">
        <v>19</v>
      </c>
      <c r="C321" s="1" t="s">
        <v>120</v>
      </c>
      <c r="D321" s="1" t="s">
        <v>31</v>
      </c>
      <c r="E321" s="1" t="s">
        <v>32</v>
      </c>
      <c r="G321" s="1" t="s">
        <v>24</v>
      </c>
      <c r="H321" s="1" t="s">
        <v>25</v>
      </c>
      <c r="I321" s="1" t="s">
        <v>41</v>
      </c>
      <c r="J321" s="1" t="s">
        <v>27</v>
      </c>
      <c r="K321" s="1" t="s">
        <v>28</v>
      </c>
      <c r="L321" s="1" t="s">
        <v>28</v>
      </c>
      <c r="M321" s="1" t="s">
        <v>27</v>
      </c>
      <c r="N321" s="1" t="s">
        <v>28</v>
      </c>
      <c r="O321" s="1" t="s">
        <v>28</v>
      </c>
      <c r="P321" s="1" t="s">
        <v>125</v>
      </c>
      <c r="Q321" s="1" t="s">
        <v>211</v>
      </c>
      <c r="R321">
        <v>2</v>
      </c>
    </row>
    <row r="322" spans="1:20" ht="13" x14ac:dyDescent="0.15">
      <c r="A322" s="2">
        <v>43480.932075833334</v>
      </c>
      <c r="B322" s="1" t="s">
        <v>19</v>
      </c>
      <c r="C322" s="1" t="s">
        <v>20</v>
      </c>
      <c r="D322" s="1" t="s">
        <v>67</v>
      </c>
      <c r="E322" s="1" t="s">
        <v>32</v>
      </c>
      <c r="G322" s="1" t="s">
        <v>68</v>
      </c>
      <c r="H322" s="1" t="s">
        <v>36</v>
      </c>
      <c r="I322" s="1" t="s">
        <v>41</v>
      </c>
      <c r="J322" s="1" t="s">
        <v>28</v>
      </c>
      <c r="K322" s="1" t="s">
        <v>28</v>
      </c>
      <c r="L322" s="1" t="s">
        <v>27</v>
      </c>
      <c r="M322" s="1" t="s">
        <v>27</v>
      </c>
      <c r="N322" s="1" t="s">
        <v>28</v>
      </c>
      <c r="O322" s="1" t="s">
        <v>27</v>
      </c>
      <c r="P322" s="1" t="s">
        <v>125</v>
      </c>
      <c r="Q322" s="1" t="s">
        <v>335</v>
      </c>
    </row>
    <row r="323" spans="1:20" ht="13" x14ac:dyDescent="0.15">
      <c r="A323" s="2">
        <v>43480.943580856481</v>
      </c>
      <c r="B323" s="1" t="s">
        <v>19</v>
      </c>
      <c r="C323" s="1" t="s">
        <v>146</v>
      </c>
      <c r="D323" s="1" t="s">
        <v>21</v>
      </c>
      <c r="E323" s="1" t="s">
        <v>32</v>
      </c>
      <c r="G323" s="1" t="s">
        <v>24</v>
      </c>
      <c r="H323" s="1" t="s">
        <v>25</v>
      </c>
      <c r="I323" s="1" t="s">
        <v>35</v>
      </c>
      <c r="J323" s="1" t="s">
        <v>38</v>
      </c>
      <c r="K323" s="1" t="s">
        <v>27</v>
      </c>
      <c r="L323" s="1" t="s">
        <v>37</v>
      </c>
      <c r="M323" s="1" t="s">
        <v>37</v>
      </c>
      <c r="N323" s="1" t="s">
        <v>27</v>
      </c>
      <c r="O323" s="1" t="s">
        <v>28</v>
      </c>
      <c r="P323" s="1" t="s">
        <v>125</v>
      </c>
      <c r="Q323" s="1" t="s">
        <v>191</v>
      </c>
      <c r="R323">
        <v>1</v>
      </c>
    </row>
    <row r="324" spans="1:20" ht="13" x14ac:dyDescent="0.15">
      <c r="A324" s="2">
        <v>43480.94607849537</v>
      </c>
      <c r="B324" s="1" t="s">
        <v>19</v>
      </c>
      <c r="C324" s="1" t="s">
        <v>120</v>
      </c>
      <c r="D324" s="1" t="s">
        <v>67</v>
      </c>
      <c r="E324" s="1" t="s">
        <v>32</v>
      </c>
      <c r="G324" s="1" t="s">
        <v>24</v>
      </c>
      <c r="H324" s="1" t="s">
        <v>36</v>
      </c>
      <c r="I324" s="1" t="s">
        <v>26</v>
      </c>
      <c r="J324" s="1" t="s">
        <v>27</v>
      </c>
      <c r="K324" s="1" t="s">
        <v>38</v>
      </c>
      <c r="L324" s="1" t="s">
        <v>38</v>
      </c>
      <c r="M324" s="1" t="s">
        <v>28</v>
      </c>
      <c r="N324" s="1" t="s">
        <v>38</v>
      </c>
      <c r="O324" s="1" t="s">
        <v>38</v>
      </c>
      <c r="P324" s="1" t="s">
        <v>121</v>
      </c>
      <c r="Q324" s="1" t="s">
        <v>336</v>
      </c>
      <c r="R324">
        <v>1</v>
      </c>
    </row>
    <row r="325" spans="1:20" ht="13" x14ac:dyDescent="0.15">
      <c r="A325" s="2">
        <v>43480.947139016207</v>
      </c>
      <c r="B325" s="1" t="s">
        <v>19</v>
      </c>
      <c r="C325" s="1" t="s">
        <v>120</v>
      </c>
      <c r="D325" s="1" t="s">
        <v>31</v>
      </c>
      <c r="E325" s="1" t="s">
        <v>32</v>
      </c>
      <c r="G325" s="1" t="s">
        <v>24</v>
      </c>
      <c r="H325" s="1" t="s">
        <v>36</v>
      </c>
      <c r="I325" s="1" t="s">
        <v>35</v>
      </c>
      <c r="J325" s="1" t="s">
        <v>37</v>
      </c>
      <c r="K325" s="1" t="s">
        <v>37</v>
      </c>
      <c r="L325" s="1" t="s">
        <v>38</v>
      </c>
      <c r="M325" s="1" t="s">
        <v>27</v>
      </c>
      <c r="N325" s="1" t="s">
        <v>38</v>
      </c>
      <c r="O325" s="1" t="s">
        <v>38</v>
      </c>
      <c r="P325" s="1" t="s">
        <v>121</v>
      </c>
      <c r="Q325" s="1" t="s">
        <v>88</v>
      </c>
      <c r="R325">
        <v>1</v>
      </c>
    </row>
    <row r="326" spans="1:20" ht="13" x14ac:dyDescent="0.15">
      <c r="A326" s="2">
        <v>43480.948895312496</v>
      </c>
      <c r="B326" s="1" t="s">
        <v>19</v>
      </c>
      <c r="C326" s="1" t="s">
        <v>120</v>
      </c>
      <c r="D326" s="1" t="s">
        <v>31</v>
      </c>
      <c r="E326" s="1" t="s">
        <v>22</v>
      </c>
      <c r="F326" s="1" t="s">
        <v>23</v>
      </c>
      <c r="G326" s="1" t="s">
        <v>68</v>
      </c>
      <c r="H326" s="1" t="s">
        <v>25</v>
      </c>
      <c r="I326" s="1" t="s">
        <v>35</v>
      </c>
      <c r="J326" s="1" t="s">
        <v>28</v>
      </c>
      <c r="K326" s="1" t="s">
        <v>37</v>
      </c>
      <c r="L326" s="1" t="s">
        <v>37</v>
      </c>
      <c r="M326" s="1" t="s">
        <v>38</v>
      </c>
      <c r="N326" s="1" t="s">
        <v>37</v>
      </c>
      <c r="O326" s="1" t="s">
        <v>37</v>
      </c>
      <c r="P326" s="1" t="s">
        <v>121</v>
      </c>
      <c r="Q326" s="1" t="s">
        <v>337</v>
      </c>
      <c r="T326" s="1" t="s">
        <v>132</v>
      </c>
    </row>
    <row r="327" spans="1:20" ht="13" x14ac:dyDescent="0.15">
      <c r="A327" s="2">
        <v>43480.949113877316</v>
      </c>
      <c r="B327" s="1" t="s">
        <v>19</v>
      </c>
      <c r="C327" s="1" t="s">
        <v>120</v>
      </c>
      <c r="D327" s="1" t="s">
        <v>31</v>
      </c>
      <c r="E327" s="1" t="s">
        <v>22</v>
      </c>
      <c r="F327" s="1" t="s">
        <v>47</v>
      </c>
      <c r="G327" s="1" t="s">
        <v>24</v>
      </c>
      <c r="H327" s="1" t="s">
        <v>36</v>
      </c>
      <c r="I327" s="1" t="s">
        <v>26</v>
      </c>
      <c r="J327" s="1" t="s">
        <v>37</v>
      </c>
      <c r="K327" s="1" t="s">
        <v>37</v>
      </c>
      <c r="L327" s="1" t="s">
        <v>38</v>
      </c>
      <c r="M327" s="1" t="s">
        <v>37</v>
      </c>
      <c r="N327" s="1" t="s">
        <v>37</v>
      </c>
      <c r="O327" s="1" t="s">
        <v>38</v>
      </c>
      <c r="P327" s="1" t="s">
        <v>121</v>
      </c>
      <c r="Q327" s="1" t="s">
        <v>169</v>
      </c>
      <c r="T327" s="1" t="s">
        <v>123</v>
      </c>
    </row>
    <row r="328" spans="1:20" ht="13" x14ac:dyDescent="0.15">
      <c r="A328" s="2">
        <v>43480.950979340283</v>
      </c>
      <c r="B328" s="1" t="s">
        <v>19</v>
      </c>
      <c r="C328" s="1" t="s">
        <v>120</v>
      </c>
      <c r="D328" s="1" t="s">
        <v>31</v>
      </c>
      <c r="E328" s="1" t="s">
        <v>22</v>
      </c>
      <c r="F328" s="1" t="s">
        <v>47</v>
      </c>
      <c r="G328" s="1" t="s">
        <v>24</v>
      </c>
      <c r="H328" s="1" t="s">
        <v>36</v>
      </c>
      <c r="I328" s="1" t="s">
        <v>26</v>
      </c>
      <c r="J328" s="1" t="s">
        <v>37</v>
      </c>
      <c r="K328" s="1" t="s">
        <v>37</v>
      </c>
      <c r="L328" s="1" t="s">
        <v>37</v>
      </c>
      <c r="M328" s="1" t="s">
        <v>27</v>
      </c>
      <c r="N328" s="1" t="s">
        <v>38</v>
      </c>
      <c r="O328" s="1" t="s">
        <v>38</v>
      </c>
      <c r="P328" s="1" t="s">
        <v>125</v>
      </c>
      <c r="Q328" s="1" t="s">
        <v>48</v>
      </c>
      <c r="R328">
        <v>1</v>
      </c>
      <c r="T328" s="1" t="s">
        <v>421</v>
      </c>
    </row>
    <row r="329" spans="1:20" ht="13" x14ac:dyDescent="0.15">
      <c r="A329" s="2">
        <v>43480.955599907407</v>
      </c>
      <c r="B329" s="1" t="s">
        <v>19</v>
      </c>
      <c r="C329" s="1" t="s">
        <v>20</v>
      </c>
      <c r="D329" s="1" t="s">
        <v>21</v>
      </c>
      <c r="E329" s="1" t="s">
        <v>32</v>
      </c>
      <c r="G329" s="1" t="s">
        <v>32</v>
      </c>
      <c r="H329" s="1" t="s">
        <v>25</v>
      </c>
      <c r="I329" s="1" t="s">
        <v>41</v>
      </c>
      <c r="J329" s="1" t="s">
        <v>38</v>
      </c>
      <c r="K329" s="1" t="s">
        <v>38</v>
      </c>
      <c r="L329" s="1" t="s">
        <v>38</v>
      </c>
      <c r="M329" s="1" t="s">
        <v>38</v>
      </c>
      <c r="N329" s="1" t="s">
        <v>38</v>
      </c>
      <c r="O329" s="1" t="s">
        <v>27</v>
      </c>
      <c r="P329" s="1" t="s">
        <v>125</v>
      </c>
      <c r="Q329" s="1" t="s">
        <v>338</v>
      </c>
    </row>
    <row r="330" spans="1:20" ht="13" x14ac:dyDescent="0.15">
      <c r="A330" s="2">
        <v>43480.955823553246</v>
      </c>
      <c r="B330" s="1" t="s">
        <v>19</v>
      </c>
      <c r="C330" s="1" t="s">
        <v>120</v>
      </c>
      <c r="D330" s="1" t="s">
        <v>21</v>
      </c>
      <c r="E330" s="1" t="s">
        <v>32</v>
      </c>
      <c r="F330" s="1" t="s">
        <v>23</v>
      </c>
      <c r="G330" s="1" t="s">
        <v>24</v>
      </c>
      <c r="H330" s="1" t="s">
        <v>25</v>
      </c>
      <c r="I330" s="1" t="s">
        <v>26</v>
      </c>
      <c r="J330" s="1" t="s">
        <v>27</v>
      </c>
      <c r="K330" s="1" t="s">
        <v>38</v>
      </c>
      <c r="L330" s="1" t="s">
        <v>27</v>
      </c>
      <c r="M330" s="1" t="s">
        <v>27</v>
      </c>
      <c r="N330" s="1" t="s">
        <v>38</v>
      </c>
      <c r="O330" s="1" t="s">
        <v>37</v>
      </c>
      <c r="P330" s="1" t="s">
        <v>125</v>
      </c>
      <c r="Q330" s="1" t="s">
        <v>339</v>
      </c>
      <c r="R330">
        <v>1</v>
      </c>
    </row>
    <row r="331" spans="1:20" ht="13" x14ac:dyDescent="0.15">
      <c r="A331" s="2">
        <v>43480.956058425931</v>
      </c>
      <c r="B331" s="1" t="s">
        <v>19</v>
      </c>
      <c r="C331" s="1" t="s">
        <v>120</v>
      </c>
      <c r="D331" s="1" t="s">
        <v>21</v>
      </c>
      <c r="E331" s="1" t="s">
        <v>32</v>
      </c>
      <c r="G331" s="1" t="s">
        <v>24</v>
      </c>
      <c r="H331" s="1" t="s">
        <v>25</v>
      </c>
      <c r="I331" s="1" t="s">
        <v>41</v>
      </c>
      <c r="J331" s="1" t="s">
        <v>38</v>
      </c>
      <c r="K331" s="1" t="s">
        <v>38</v>
      </c>
      <c r="L331" s="1" t="s">
        <v>38</v>
      </c>
      <c r="M331" s="1" t="s">
        <v>27</v>
      </c>
      <c r="N331" s="1" t="s">
        <v>38</v>
      </c>
      <c r="O331" s="1" t="s">
        <v>38</v>
      </c>
      <c r="P331" s="1" t="s">
        <v>121</v>
      </c>
      <c r="Q331" s="1" t="s">
        <v>158</v>
      </c>
    </row>
    <row r="332" spans="1:20" ht="13" x14ac:dyDescent="0.15">
      <c r="A332" s="2">
        <v>43480.964557256942</v>
      </c>
      <c r="B332" s="1" t="s">
        <v>19</v>
      </c>
      <c r="C332" s="1" t="s">
        <v>146</v>
      </c>
      <c r="D332" s="1" t="s">
        <v>21</v>
      </c>
      <c r="E332" s="1" t="s">
        <v>32</v>
      </c>
      <c r="G332" s="1" t="s">
        <v>24</v>
      </c>
      <c r="H332" s="1" t="s">
        <v>25</v>
      </c>
      <c r="I332" s="1" t="s">
        <v>26</v>
      </c>
      <c r="J332" s="1" t="s">
        <v>37</v>
      </c>
      <c r="K332" s="1" t="s">
        <v>38</v>
      </c>
      <c r="L332" s="1" t="s">
        <v>38</v>
      </c>
      <c r="M332" s="1" t="s">
        <v>37</v>
      </c>
      <c r="N332" s="1" t="s">
        <v>38</v>
      </c>
      <c r="O332" s="1" t="s">
        <v>38</v>
      </c>
      <c r="P332" s="1" t="s">
        <v>121</v>
      </c>
      <c r="Q332" s="1" t="s">
        <v>340</v>
      </c>
    </row>
    <row r="333" spans="1:20" ht="13" x14ac:dyDescent="0.15">
      <c r="A333" s="2">
        <v>43480.978244942133</v>
      </c>
      <c r="B333" s="1" t="s">
        <v>50</v>
      </c>
      <c r="C333" s="1" t="s">
        <v>120</v>
      </c>
      <c r="D333" s="1" t="s">
        <v>31</v>
      </c>
      <c r="E333" s="1" t="s">
        <v>32</v>
      </c>
      <c r="G333" s="1" t="s">
        <v>24</v>
      </c>
      <c r="H333" s="1" t="s">
        <v>36</v>
      </c>
      <c r="I333" s="1" t="s">
        <v>26</v>
      </c>
      <c r="J333" s="1" t="s">
        <v>37</v>
      </c>
      <c r="K333" s="1" t="s">
        <v>37</v>
      </c>
      <c r="L333" s="1" t="s">
        <v>38</v>
      </c>
      <c r="M333" s="1" t="s">
        <v>27</v>
      </c>
      <c r="N333" s="1" t="s">
        <v>37</v>
      </c>
      <c r="O333" s="1" t="s">
        <v>38</v>
      </c>
      <c r="P333" s="1" t="s">
        <v>121</v>
      </c>
      <c r="Q333" s="1" t="s">
        <v>341</v>
      </c>
      <c r="R333">
        <v>1</v>
      </c>
    </row>
    <row r="334" spans="1:20" ht="13" x14ac:dyDescent="0.15">
      <c r="A334" s="2">
        <v>43481.016096423613</v>
      </c>
      <c r="B334" s="1" t="s">
        <v>19</v>
      </c>
      <c r="C334" s="1" t="s">
        <v>20</v>
      </c>
      <c r="D334" s="1" t="s">
        <v>67</v>
      </c>
      <c r="E334" s="1" t="s">
        <v>32</v>
      </c>
      <c r="G334" s="1" t="s">
        <v>68</v>
      </c>
      <c r="H334" s="1" t="s">
        <v>25</v>
      </c>
      <c r="I334" s="1" t="s">
        <v>35</v>
      </c>
      <c r="J334" s="1" t="s">
        <v>27</v>
      </c>
      <c r="K334" s="1" t="s">
        <v>27</v>
      </c>
      <c r="L334" s="1" t="s">
        <v>27</v>
      </c>
      <c r="M334" s="1" t="s">
        <v>27</v>
      </c>
      <c r="N334" s="1" t="s">
        <v>27</v>
      </c>
      <c r="O334" s="1" t="s">
        <v>27</v>
      </c>
      <c r="P334" s="1" t="s">
        <v>121</v>
      </c>
      <c r="Q334" s="1" t="s">
        <v>342</v>
      </c>
      <c r="R334">
        <v>1</v>
      </c>
      <c r="S334" s="1" t="s">
        <v>343</v>
      </c>
    </row>
    <row r="335" spans="1:20" ht="13" x14ac:dyDescent="0.15">
      <c r="A335" s="2">
        <v>43481.02597584491</v>
      </c>
      <c r="B335" s="1" t="s">
        <v>19</v>
      </c>
      <c r="C335" s="1" t="s">
        <v>146</v>
      </c>
      <c r="D335" s="1" t="s">
        <v>67</v>
      </c>
      <c r="E335" s="1" t="s">
        <v>32</v>
      </c>
      <c r="G335" s="1" t="s">
        <v>68</v>
      </c>
      <c r="H335" s="1" t="s">
        <v>25</v>
      </c>
      <c r="I335" s="1" t="s">
        <v>35</v>
      </c>
      <c r="J335" s="1" t="s">
        <v>28</v>
      </c>
      <c r="K335" s="1" t="s">
        <v>28</v>
      </c>
      <c r="L335" s="1" t="s">
        <v>28</v>
      </c>
      <c r="M335" s="1" t="s">
        <v>28</v>
      </c>
      <c r="N335" s="1" t="s">
        <v>28</v>
      </c>
      <c r="O335" s="1" t="s">
        <v>28</v>
      </c>
      <c r="P335" s="1" t="s">
        <v>121</v>
      </c>
      <c r="Q335" s="1" t="s">
        <v>344</v>
      </c>
      <c r="R335">
        <v>1</v>
      </c>
      <c r="S335" s="1" t="s">
        <v>345</v>
      </c>
    </row>
    <row r="336" spans="1:20" ht="13" x14ac:dyDescent="0.15">
      <c r="A336" s="2">
        <v>43481.032551840282</v>
      </c>
      <c r="B336" s="1" t="s">
        <v>19</v>
      </c>
      <c r="C336" s="1" t="s">
        <v>54</v>
      </c>
      <c r="D336" s="1" t="s">
        <v>31</v>
      </c>
      <c r="E336" s="1" t="s">
        <v>32</v>
      </c>
      <c r="G336" s="1" t="s">
        <v>24</v>
      </c>
      <c r="H336" s="1" t="s">
        <v>36</v>
      </c>
      <c r="I336" s="1" t="s">
        <v>41</v>
      </c>
      <c r="J336" s="1" t="s">
        <v>38</v>
      </c>
      <c r="K336" s="1" t="s">
        <v>38</v>
      </c>
      <c r="L336" s="1" t="s">
        <v>27</v>
      </c>
      <c r="M336" s="1" t="s">
        <v>38</v>
      </c>
      <c r="N336" s="1" t="s">
        <v>38</v>
      </c>
      <c r="O336" s="1" t="s">
        <v>38</v>
      </c>
      <c r="P336" s="1" t="s">
        <v>125</v>
      </c>
      <c r="Q336" s="1" t="s">
        <v>346</v>
      </c>
      <c r="R336">
        <v>1</v>
      </c>
    </row>
    <row r="337" spans="1:20" ht="13" x14ac:dyDescent="0.15">
      <c r="A337" s="2">
        <v>43481.081498611107</v>
      </c>
      <c r="B337" s="1" t="s">
        <v>50</v>
      </c>
      <c r="C337" s="1" t="s">
        <v>120</v>
      </c>
      <c r="D337" s="1" t="s">
        <v>31</v>
      </c>
      <c r="E337" s="1" t="s">
        <v>22</v>
      </c>
      <c r="F337" s="1" t="s">
        <v>33</v>
      </c>
      <c r="G337" s="1" t="s">
        <v>32</v>
      </c>
      <c r="H337" s="1" t="s">
        <v>25</v>
      </c>
      <c r="I337" s="1" t="s">
        <v>41</v>
      </c>
      <c r="J337" s="1" t="s">
        <v>27</v>
      </c>
      <c r="K337" s="1" t="s">
        <v>37</v>
      </c>
      <c r="L337" s="1" t="s">
        <v>38</v>
      </c>
      <c r="M337" s="1" t="s">
        <v>28</v>
      </c>
      <c r="N337" s="1" t="s">
        <v>37</v>
      </c>
      <c r="O337" s="1" t="s">
        <v>27</v>
      </c>
      <c r="P337" s="1" t="s">
        <v>121</v>
      </c>
      <c r="Q337" s="1" t="s">
        <v>347</v>
      </c>
      <c r="R337">
        <v>1</v>
      </c>
      <c r="T337" s="1" t="s">
        <v>212</v>
      </c>
    </row>
    <row r="338" spans="1:20" ht="13" x14ac:dyDescent="0.15">
      <c r="A338" s="2">
        <v>43481.26811488426</v>
      </c>
      <c r="B338" s="1" t="s">
        <v>19</v>
      </c>
      <c r="C338" s="1" t="s">
        <v>146</v>
      </c>
      <c r="D338" s="1" t="s">
        <v>21</v>
      </c>
      <c r="E338" s="1" t="s">
        <v>22</v>
      </c>
      <c r="F338" s="1" t="s">
        <v>47</v>
      </c>
      <c r="G338" s="1" t="s">
        <v>32</v>
      </c>
      <c r="H338" s="1" t="s">
        <v>36</v>
      </c>
      <c r="I338" s="1" t="s">
        <v>41</v>
      </c>
      <c r="J338" s="1" t="s">
        <v>38</v>
      </c>
      <c r="K338" s="1" t="s">
        <v>37</v>
      </c>
      <c r="L338" s="1" t="s">
        <v>37</v>
      </c>
      <c r="M338" s="1" t="s">
        <v>38</v>
      </c>
      <c r="N338" s="1" t="s">
        <v>38</v>
      </c>
      <c r="O338" s="1" t="s">
        <v>38</v>
      </c>
      <c r="P338" s="1" t="s">
        <v>125</v>
      </c>
      <c r="Q338" s="1" t="s">
        <v>348</v>
      </c>
      <c r="R338">
        <v>1</v>
      </c>
      <c r="T338" s="1" t="s">
        <v>212</v>
      </c>
    </row>
    <row r="339" spans="1:20" ht="13" x14ac:dyDescent="0.15">
      <c r="A339" s="2">
        <v>43481.299945775463</v>
      </c>
      <c r="B339" s="1" t="s">
        <v>19</v>
      </c>
      <c r="C339" s="1" t="s">
        <v>146</v>
      </c>
      <c r="D339" s="1" t="s">
        <v>67</v>
      </c>
      <c r="E339" s="1" t="s">
        <v>22</v>
      </c>
      <c r="F339" s="1" t="s">
        <v>23</v>
      </c>
      <c r="G339" s="1" t="s">
        <v>34</v>
      </c>
      <c r="H339" s="1" t="s">
        <v>25</v>
      </c>
      <c r="I339" s="1" t="s">
        <v>26</v>
      </c>
      <c r="J339" s="1" t="s">
        <v>37</v>
      </c>
      <c r="K339" s="1" t="s">
        <v>37</v>
      </c>
      <c r="L339" s="1" t="s">
        <v>37</v>
      </c>
      <c r="M339" s="1" t="s">
        <v>37</v>
      </c>
      <c r="N339" s="1" t="s">
        <v>27</v>
      </c>
      <c r="O339" s="1" t="s">
        <v>37</v>
      </c>
      <c r="P339" s="1" t="s">
        <v>121</v>
      </c>
      <c r="Q339" s="1" t="s">
        <v>349</v>
      </c>
      <c r="T339" s="1" t="s">
        <v>132</v>
      </c>
    </row>
    <row r="340" spans="1:20" ht="13" x14ac:dyDescent="0.15">
      <c r="A340" s="2">
        <v>43481.366737592594</v>
      </c>
      <c r="B340" s="1" t="s">
        <v>50</v>
      </c>
      <c r="C340" s="1" t="s">
        <v>120</v>
      </c>
      <c r="D340" s="1" t="s">
        <v>31</v>
      </c>
      <c r="E340" s="1" t="s">
        <v>32</v>
      </c>
      <c r="G340" s="1" t="s">
        <v>68</v>
      </c>
      <c r="H340" s="1" t="s">
        <v>350</v>
      </c>
      <c r="I340" s="1" t="s">
        <v>26</v>
      </c>
      <c r="J340" s="1" t="s">
        <v>37</v>
      </c>
      <c r="K340" s="1" t="s">
        <v>37</v>
      </c>
      <c r="L340" s="1" t="s">
        <v>27</v>
      </c>
      <c r="M340" s="1" t="s">
        <v>38</v>
      </c>
      <c r="N340" s="1" t="s">
        <v>37</v>
      </c>
      <c r="O340" s="1" t="s">
        <v>27</v>
      </c>
      <c r="P340" s="1" t="s">
        <v>125</v>
      </c>
      <c r="Q340" s="1" t="s">
        <v>351</v>
      </c>
      <c r="R340">
        <v>1</v>
      </c>
      <c r="S340" s="1" t="s">
        <v>352</v>
      </c>
    </row>
    <row r="341" spans="1:20" ht="13" x14ac:dyDescent="0.15">
      <c r="A341" s="2">
        <v>43481.369045601852</v>
      </c>
      <c r="B341" s="1" t="s">
        <v>19</v>
      </c>
      <c r="C341" s="1" t="s">
        <v>146</v>
      </c>
      <c r="D341" s="1" t="s">
        <v>21</v>
      </c>
      <c r="E341" s="1" t="s">
        <v>22</v>
      </c>
      <c r="F341" s="1" t="s">
        <v>23</v>
      </c>
      <c r="G341" s="1" t="s">
        <v>24</v>
      </c>
      <c r="H341" s="1" t="s">
        <v>25</v>
      </c>
      <c r="I341" s="1" t="s">
        <v>26</v>
      </c>
      <c r="J341" s="1" t="s">
        <v>37</v>
      </c>
      <c r="K341" s="1" t="s">
        <v>37</v>
      </c>
      <c r="L341" s="1" t="s">
        <v>37</v>
      </c>
      <c r="M341" s="1" t="s">
        <v>27</v>
      </c>
      <c r="N341" s="1" t="s">
        <v>37</v>
      </c>
      <c r="O341" s="1" t="s">
        <v>38</v>
      </c>
      <c r="P341" s="1" t="s">
        <v>125</v>
      </c>
      <c r="Q341" s="1" t="s">
        <v>77</v>
      </c>
      <c r="R341">
        <v>1</v>
      </c>
      <c r="T341" s="1" t="s">
        <v>132</v>
      </c>
    </row>
    <row r="342" spans="1:20" ht="13" x14ac:dyDescent="0.15">
      <c r="A342" s="2">
        <v>43481.386782002315</v>
      </c>
      <c r="B342" s="1" t="s">
        <v>19</v>
      </c>
      <c r="C342" s="1" t="s">
        <v>120</v>
      </c>
      <c r="D342" s="1" t="s">
        <v>31</v>
      </c>
      <c r="E342" s="1" t="s">
        <v>32</v>
      </c>
      <c r="F342" s="1" t="s">
        <v>47</v>
      </c>
      <c r="G342" s="1" t="s">
        <v>24</v>
      </c>
      <c r="H342" s="1" t="s">
        <v>36</v>
      </c>
      <c r="I342" s="1" t="s">
        <v>41</v>
      </c>
      <c r="J342" s="1" t="s">
        <v>37</v>
      </c>
      <c r="K342" s="1" t="s">
        <v>37</v>
      </c>
      <c r="L342" s="1" t="s">
        <v>37</v>
      </c>
      <c r="M342" s="1" t="s">
        <v>37</v>
      </c>
      <c r="N342" s="1" t="s">
        <v>37</v>
      </c>
      <c r="O342" s="1" t="s">
        <v>28</v>
      </c>
      <c r="P342" s="1" t="s">
        <v>125</v>
      </c>
      <c r="Q342" s="1" t="s">
        <v>353</v>
      </c>
      <c r="R342">
        <v>1</v>
      </c>
      <c r="T342" s="1" t="s">
        <v>195</v>
      </c>
    </row>
    <row r="343" spans="1:20" ht="13" x14ac:dyDescent="0.15">
      <c r="A343" s="2">
        <v>43481.407867488422</v>
      </c>
      <c r="B343" s="1" t="s">
        <v>19</v>
      </c>
      <c r="C343" s="1" t="s">
        <v>120</v>
      </c>
      <c r="D343" s="1" t="s">
        <v>21</v>
      </c>
      <c r="E343" s="1" t="s">
        <v>32</v>
      </c>
      <c r="G343" s="1" t="s">
        <v>24</v>
      </c>
      <c r="H343" s="1" t="s">
        <v>95</v>
      </c>
      <c r="I343" s="1" t="s">
        <v>41</v>
      </c>
      <c r="J343" s="1" t="s">
        <v>38</v>
      </c>
      <c r="K343" s="1" t="s">
        <v>37</v>
      </c>
      <c r="L343" s="1" t="s">
        <v>37</v>
      </c>
      <c r="M343" s="1" t="s">
        <v>27</v>
      </c>
      <c r="N343" s="1" t="s">
        <v>37</v>
      </c>
      <c r="O343" s="1" t="s">
        <v>27</v>
      </c>
      <c r="P343" s="1" t="s">
        <v>125</v>
      </c>
      <c r="Q343" s="1" t="s">
        <v>354</v>
      </c>
      <c r="R343">
        <v>1</v>
      </c>
    </row>
    <row r="344" spans="1:20" ht="13" x14ac:dyDescent="0.15">
      <c r="A344" s="2">
        <v>43481.412324317134</v>
      </c>
      <c r="B344" s="1" t="s">
        <v>50</v>
      </c>
      <c r="C344" s="1" t="s">
        <v>120</v>
      </c>
      <c r="D344" s="1" t="s">
        <v>31</v>
      </c>
      <c r="E344" s="1" t="s">
        <v>32</v>
      </c>
      <c r="G344" s="1" t="s">
        <v>24</v>
      </c>
      <c r="H344" s="1" t="s">
        <v>25</v>
      </c>
      <c r="I344" s="1" t="s">
        <v>26</v>
      </c>
      <c r="J344" s="1" t="s">
        <v>37</v>
      </c>
      <c r="K344" s="1" t="s">
        <v>37</v>
      </c>
      <c r="L344" s="1" t="s">
        <v>37</v>
      </c>
      <c r="M344" s="1" t="s">
        <v>27</v>
      </c>
      <c r="N344" s="1" t="s">
        <v>37</v>
      </c>
      <c r="O344" s="1" t="s">
        <v>38</v>
      </c>
      <c r="P344" s="1" t="s">
        <v>125</v>
      </c>
      <c r="Q344" s="1" t="s">
        <v>355</v>
      </c>
      <c r="R344">
        <v>1</v>
      </c>
    </row>
    <row r="345" spans="1:20" ht="13" x14ac:dyDescent="0.15">
      <c r="A345" s="2">
        <v>43481.431777997685</v>
      </c>
      <c r="B345" s="1" t="s">
        <v>19</v>
      </c>
      <c r="C345" s="1" t="s">
        <v>120</v>
      </c>
      <c r="D345" s="1" t="s">
        <v>31</v>
      </c>
      <c r="E345" s="1" t="s">
        <v>32</v>
      </c>
      <c r="G345" s="1" t="s">
        <v>24</v>
      </c>
      <c r="H345" s="1" t="s">
        <v>356</v>
      </c>
      <c r="I345" s="1" t="s">
        <v>26</v>
      </c>
      <c r="J345" s="1" t="s">
        <v>38</v>
      </c>
      <c r="K345" s="1" t="s">
        <v>37</v>
      </c>
      <c r="L345" s="1" t="s">
        <v>38</v>
      </c>
      <c r="M345" s="1" t="s">
        <v>38</v>
      </c>
      <c r="N345" s="1" t="s">
        <v>38</v>
      </c>
      <c r="O345" s="1" t="s">
        <v>27</v>
      </c>
      <c r="P345" s="1" t="s">
        <v>125</v>
      </c>
      <c r="Q345" s="1" t="s">
        <v>357</v>
      </c>
      <c r="R345">
        <v>1</v>
      </c>
    </row>
    <row r="346" spans="1:20" ht="13" x14ac:dyDescent="0.15">
      <c r="A346" s="2">
        <v>43481.480910370374</v>
      </c>
      <c r="B346" s="1" t="s">
        <v>19</v>
      </c>
      <c r="C346" s="1" t="s">
        <v>120</v>
      </c>
      <c r="D346" s="1" t="s">
        <v>31</v>
      </c>
      <c r="E346" s="1" t="s">
        <v>32</v>
      </c>
      <c r="G346" s="1" t="s">
        <v>24</v>
      </c>
      <c r="H346" s="1" t="s">
        <v>36</v>
      </c>
      <c r="I346" s="1" t="s">
        <v>26</v>
      </c>
      <c r="J346" s="1" t="s">
        <v>37</v>
      </c>
      <c r="K346" s="1" t="s">
        <v>37</v>
      </c>
      <c r="L346" s="1" t="s">
        <v>37</v>
      </c>
      <c r="M346" s="1" t="s">
        <v>27</v>
      </c>
      <c r="N346" s="1" t="s">
        <v>37</v>
      </c>
      <c r="O346" s="1" t="s">
        <v>38</v>
      </c>
      <c r="P346" s="1" t="s">
        <v>125</v>
      </c>
      <c r="Q346" s="1" t="s">
        <v>39</v>
      </c>
      <c r="R346">
        <v>2</v>
      </c>
    </row>
    <row r="347" spans="1:20" ht="13" x14ac:dyDescent="0.15">
      <c r="A347" s="2">
        <v>43481.49520513889</v>
      </c>
      <c r="B347" s="1" t="s">
        <v>19</v>
      </c>
      <c r="C347" s="1" t="s">
        <v>146</v>
      </c>
      <c r="D347" s="1" t="s">
        <v>21</v>
      </c>
      <c r="E347" s="1" t="s">
        <v>32</v>
      </c>
      <c r="G347" s="1" t="s">
        <v>34</v>
      </c>
      <c r="H347" s="1" t="s">
        <v>36</v>
      </c>
      <c r="I347" s="1" t="s">
        <v>26</v>
      </c>
      <c r="J347" s="1" t="s">
        <v>37</v>
      </c>
      <c r="K347" s="1" t="s">
        <v>37</v>
      </c>
      <c r="L347" s="1" t="s">
        <v>38</v>
      </c>
      <c r="M347" s="1" t="s">
        <v>37</v>
      </c>
      <c r="N347" s="1" t="s">
        <v>37</v>
      </c>
      <c r="O347" s="1" t="s">
        <v>37</v>
      </c>
      <c r="P347" s="1" t="s">
        <v>121</v>
      </c>
      <c r="Q347" s="1" t="s">
        <v>358</v>
      </c>
      <c r="R347">
        <v>1</v>
      </c>
    </row>
    <row r="348" spans="1:20" ht="13" x14ac:dyDescent="0.15">
      <c r="A348" s="2">
        <v>43481.506751562498</v>
      </c>
      <c r="B348" s="1" t="s">
        <v>50</v>
      </c>
      <c r="C348" s="1" t="s">
        <v>120</v>
      </c>
      <c r="D348" s="1" t="s">
        <v>31</v>
      </c>
      <c r="E348" s="1" t="s">
        <v>22</v>
      </c>
      <c r="F348" s="1" t="s">
        <v>23</v>
      </c>
      <c r="G348" s="1" t="s">
        <v>32</v>
      </c>
      <c r="H348" s="1" t="s">
        <v>25</v>
      </c>
      <c r="I348" s="1" t="s">
        <v>35</v>
      </c>
      <c r="J348" s="1" t="s">
        <v>37</v>
      </c>
      <c r="K348" s="1" t="s">
        <v>37</v>
      </c>
      <c r="L348" s="1" t="s">
        <v>38</v>
      </c>
      <c r="M348" s="1" t="s">
        <v>37</v>
      </c>
      <c r="N348" s="1" t="s">
        <v>37</v>
      </c>
      <c r="O348" s="1" t="s">
        <v>27</v>
      </c>
      <c r="P348" s="1" t="s">
        <v>125</v>
      </c>
      <c r="Q348" s="1" t="s">
        <v>359</v>
      </c>
      <c r="R348">
        <v>1</v>
      </c>
      <c r="T348" s="1" t="s">
        <v>132</v>
      </c>
    </row>
    <row r="349" spans="1:20" ht="13" x14ac:dyDescent="0.15">
      <c r="A349" s="2">
        <v>43481.575415092593</v>
      </c>
      <c r="B349" s="1" t="s">
        <v>19</v>
      </c>
      <c r="C349" s="1" t="s">
        <v>120</v>
      </c>
      <c r="D349" s="1" t="s">
        <v>31</v>
      </c>
      <c r="E349" s="1" t="s">
        <v>32</v>
      </c>
      <c r="G349" s="1" t="s">
        <v>32</v>
      </c>
      <c r="H349" s="1" t="s">
        <v>36</v>
      </c>
      <c r="I349" s="1" t="s">
        <v>26</v>
      </c>
      <c r="J349" s="1" t="s">
        <v>37</v>
      </c>
      <c r="K349" s="1" t="s">
        <v>37</v>
      </c>
      <c r="L349" s="1" t="s">
        <v>27</v>
      </c>
      <c r="M349" s="1" t="s">
        <v>37</v>
      </c>
      <c r="N349" s="1" t="s">
        <v>38</v>
      </c>
      <c r="O349" s="1" t="s">
        <v>38</v>
      </c>
      <c r="P349" s="1" t="s">
        <v>121</v>
      </c>
      <c r="Q349" s="1" t="s">
        <v>239</v>
      </c>
    </row>
    <row r="350" spans="1:20" ht="13" x14ac:dyDescent="0.15">
      <c r="A350" s="2">
        <v>43481.597716319447</v>
      </c>
      <c r="B350" s="1" t="s">
        <v>19</v>
      </c>
      <c r="C350" s="1" t="s">
        <v>120</v>
      </c>
      <c r="D350" s="1" t="s">
        <v>31</v>
      </c>
      <c r="E350" s="1" t="s">
        <v>32</v>
      </c>
      <c r="G350" s="1" t="s">
        <v>24</v>
      </c>
      <c r="H350" s="1" t="s">
        <v>36</v>
      </c>
      <c r="I350" s="1" t="s">
        <v>41</v>
      </c>
      <c r="J350" s="1" t="s">
        <v>37</v>
      </c>
      <c r="K350" s="1" t="s">
        <v>37</v>
      </c>
      <c r="L350" s="1" t="s">
        <v>37</v>
      </c>
      <c r="M350" s="1" t="s">
        <v>38</v>
      </c>
      <c r="N350" s="1" t="s">
        <v>37</v>
      </c>
      <c r="O350" s="1" t="s">
        <v>38</v>
      </c>
      <c r="P350" s="1" t="s">
        <v>125</v>
      </c>
      <c r="Q350" s="1" t="s">
        <v>360</v>
      </c>
      <c r="R350">
        <v>1</v>
      </c>
    </row>
    <row r="351" spans="1:20" ht="13" x14ac:dyDescent="0.15">
      <c r="A351" s="2">
        <v>43481.598113807871</v>
      </c>
      <c r="B351" s="1" t="s">
        <v>50</v>
      </c>
      <c r="C351" s="1" t="s">
        <v>20</v>
      </c>
      <c r="D351" s="1" t="s">
        <v>67</v>
      </c>
      <c r="E351" s="1" t="s">
        <v>32</v>
      </c>
      <c r="G351" s="1" t="s">
        <v>34</v>
      </c>
      <c r="H351" s="1" t="s">
        <v>361</v>
      </c>
      <c r="I351" s="1" t="s">
        <v>26</v>
      </c>
      <c r="J351" s="1" t="s">
        <v>38</v>
      </c>
      <c r="K351" s="1" t="s">
        <v>27</v>
      </c>
      <c r="L351" s="1" t="s">
        <v>38</v>
      </c>
      <c r="M351" s="1" t="s">
        <v>27</v>
      </c>
      <c r="N351" s="1" t="s">
        <v>38</v>
      </c>
      <c r="O351" s="1" t="s">
        <v>27</v>
      </c>
      <c r="P351" s="1" t="s">
        <v>125</v>
      </c>
      <c r="Q351" s="1" t="s">
        <v>76</v>
      </c>
      <c r="R351">
        <v>1</v>
      </c>
      <c r="S351" s="1" t="s">
        <v>362</v>
      </c>
    </row>
    <row r="352" spans="1:20" ht="13" x14ac:dyDescent="0.15">
      <c r="A352" s="2">
        <v>43481.64897386574</v>
      </c>
      <c r="B352" s="1" t="s">
        <v>19</v>
      </c>
      <c r="C352" s="1" t="s">
        <v>20</v>
      </c>
      <c r="D352" s="1" t="s">
        <v>21</v>
      </c>
      <c r="E352" s="1" t="s">
        <v>32</v>
      </c>
      <c r="G352" s="1" t="s">
        <v>34</v>
      </c>
      <c r="H352" s="1" t="s">
        <v>36</v>
      </c>
      <c r="I352" s="1" t="s">
        <v>26</v>
      </c>
      <c r="J352" s="1" t="s">
        <v>37</v>
      </c>
      <c r="K352" s="1" t="s">
        <v>37</v>
      </c>
      <c r="L352" s="1" t="s">
        <v>37</v>
      </c>
      <c r="M352" s="1" t="s">
        <v>37</v>
      </c>
      <c r="N352" s="1" t="s">
        <v>27</v>
      </c>
      <c r="O352" s="1" t="s">
        <v>37</v>
      </c>
      <c r="P352" s="1" t="s">
        <v>125</v>
      </c>
      <c r="Q352" s="1" t="s">
        <v>196</v>
      </c>
      <c r="R352">
        <v>2</v>
      </c>
    </row>
    <row r="353" spans="1:20" ht="13" x14ac:dyDescent="0.15">
      <c r="A353" s="2">
        <v>43481.651259560182</v>
      </c>
      <c r="B353" s="1" t="s">
        <v>19</v>
      </c>
      <c r="C353" s="1" t="s">
        <v>120</v>
      </c>
      <c r="D353" s="1" t="s">
        <v>31</v>
      </c>
      <c r="E353" s="1" t="s">
        <v>22</v>
      </c>
      <c r="F353" s="1" t="s">
        <v>23</v>
      </c>
      <c r="G353" s="1" t="s">
        <v>24</v>
      </c>
      <c r="H353" s="1" t="s">
        <v>25</v>
      </c>
      <c r="I353" s="1" t="s">
        <v>35</v>
      </c>
      <c r="J353" s="1" t="s">
        <v>37</v>
      </c>
      <c r="K353" s="1" t="s">
        <v>37</v>
      </c>
      <c r="L353" s="1" t="s">
        <v>37</v>
      </c>
      <c r="M353" s="1" t="s">
        <v>38</v>
      </c>
      <c r="N353" s="1" t="s">
        <v>37</v>
      </c>
      <c r="O353" s="1" t="s">
        <v>38</v>
      </c>
      <c r="P353" s="1" t="s">
        <v>125</v>
      </c>
      <c r="Q353" s="1" t="s">
        <v>363</v>
      </c>
      <c r="T353" s="1" t="s">
        <v>123</v>
      </c>
    </row>
    <row r="354" spans="1:20" ht="13" x14ac:dyDescent="0.15">
      <c r="A354" s="2">
        <v>43481.664046585647</v>
      </c>
      <c r="B354" s="1" t="s">
        <v>19</v>
      </c>
      <c r="C354" s="1" t="s">
        <v>120</v>
      </c>
      <c r="D354" s="1" t="s">
        <v>31</v>
      </c>
      <c r="E354" s="1" t="s">
        <v>32</v>
      </c>
      <c r="G354" s="1" t="s">
        <v>68</v>
      </c>
      <c r="H354" s="1" t="s">
        <v>36</v>
      </c>
      <c r="I354" s="1" t="s">
        <v>26</v>
      </c>
      <c r="J354" s="1" t="s">
        <v>37</v>
      </c>
      <c r="K354" s="1" t="s">
        <v>37</v>
      </c>
      <c r="L354" s="1" t="s">
        <v>37</v>
      </c>
      <c r="M354" s="1" t="s">
        <v>27</v>
      </c>
      <c r="N354" s="1" t="s">
        <v>37</v>
      </c>
      <c r="O354" s="1" t="s">
        <v>38</v>
      </c>
      <c r="P354" s="1" t="s">
        <v>121</v>
      </c>
      <c r="Q354" s="1" t="s">
        <v>242</v>
      </c>
    </row>
    <row r="355" spans="1:20" ht="13" x14ac:dyDescent="0.15">
      <c r="A355" s="2">
        <v>43481.668842592597</v>
      </c>
      <c r="B355" s="1" t="s">
        <v>19</v>
      </c>
      <c r="C355" s="1" t="s">
        <v>146</v>
      </c>
      <c r="D355" s="1" t="s">
        <v>21</v>
      </c>
      <c r="E355" s="1" t="s">
        <v>32</v>
      </c>
      <c r="G355" s="1" t="s">
        <v>34</v>
      </c>
      <c r="H355" s="1" t="s">
        <v>25</v>
      </c>
      <c r="I355" s="1" t="s">
        <v>41</v>
      </c>
      <c r="J355" s="1" t="s">
        <v>38</v>
      </c>
      <c r="K355" s="1" t="s">
        <v>37</v>
      </c>
      <c r="L355" s="1" t="s">
        <v>38</v>
      </c>
      <c r="M355" s="1" t="s">
        <v>27</v>
      </c>
      <c r="N355" s="1" t="s">
        <v>27</v>
      </c>
      <c r="O355" s="1" t="s">
        <v>38</v>
      </c>
      <c r="P355" s="1" t="s">
        <v>125</v>
      </c>
      <c r="Q355" s="1" t="s">
        <v>364</v>
      </c>
    </row>
    <row r="356" spans="1:20" ht="13" x14ac:dyDescent="0.15">
      <c r="A356" s="2">
        <v>43481.745582777774</v>
      </c>
      <c r="B356" s="1" t="s">
        <v>19</v>
      </c>
      <c r="C356" s="1" t="s">
        <v>120</v>
      </c>
      <c r="D356" s="1" t="s">
        <v>31</v>
      </c>
      <c r="E356" s="1" t="s">
        <v>22</v>
      </c>
      <c r="F356" s="1" t="s">
        <v>47</v>
      </c>
      <c r="G356" s="1" t="s">
        <v>24</v>
      </c>
      <c r="H356" s="1" t="s">
        <v>25</v>
      </c>
      <c r="I356" s="1" t="s">
        <v>35</v>
      </c>
      <c r="J356" s="1" t="s">
        <v>37</v>
      </c>
      <c r="K356" s="1" t="s">
        <v>38</v>
      </c>
      <c r="L356" s="1" t="s">
        <v>38</v>
      </c>
      <c r="M356" s="1" t="s">
        <v>27</v>
      </c>
      <c r="N356" s="1" t="s">
        <v>37</v>
      </c>
      <c r="O356" s="1" t="s">
        <v>38</v>
      </c>
      <c r="P356" s="1" t="s">
        <v>125</v>
      </c>
      <c r="Q356" s="1" t="s">
        <v>365</v>
      </c>
      <c r="T356" s="1" t="s">
        <v>420</v>
      </c>
    </row>
    <row r="357" spans="1:20" ht="13" x14ac:dyDescent="0.15">
      <c r="A357" s="2">
        <v>43481.749459513885</v>
      </c>
      <c r="B357" s="1" t="s">
        <v>19</v>
      </c>
      <c r="C357" s="1" t="s">
        <v>20</v>
      </c>
      <c r="D357" s="1" t="s">
        <v>21</v>
      </c>
      <c r="E357" s="1" t="s">
        <v>22</v>
      </c>
      <c r="F357" s="1" t="s">
        <v>23</v>
      </c>
      <c r="G357" s="1" t="s">
        <v>24</v>
      </c>
      <c r="H357" s="1" t="s">
        <v>25</v>
      </c>
      <c r="I357" s="1" t="s">
        <v>41</v>
      </c>
      <c r="J357" s="1" t="s">
        <v>38</v>
      </c>
      <c r="K357" s="1" t="s">
        <v>38</v>
      </c>
      <c r="L357" s="1" t="s">
        <v>38</v>
      </c>
      <c r="M357" s="1" t="s">
        <v>38</v>
      </c>
      <c r="N357" s="1" t="s">
        <v>38</v>
      </c>
      <c r="O357" s="1" t="s">
        <v>38</v>
      </c>
      <c r="P357" s="1" t="s">
        <v>125</v>
      </c>
      <c r="Q357" s="1" t="s">
        <v>366</v>
      </c>
      <c r="R357">
        <v>1</v>
      </c>
      <c r="T357" s="1" t="s">
        <v>123</v>
      </c>
    </row>
    <row r="358" spans="1:20" ht="13" x14ac:dyDescent="0.15">
      <c r="A358" s="2">
        <v>43481.759016631942</v>
      </c>
      <c r="B358" s="1" t="s">
        <v>19</v>
      </c>
      <c r="C358" s="1" t="s">
        <v>124</v>
      </c>
      <c r="D358" s="1" t="s">
        <v>31</v>
      </c>
      <c r="E358" s="1" t="s">
        <v>32</v>
      </c>
      <c r="G358" s="1" t="s">
        <v>34</v>
      </c>
      <c r="H358" s="1" t="s">
        <v>36</v>
      </c>
      <c r="I358" s="1" t="s">
        <v>26</v>
      </c>
      <c r="J358" s="1" t="s">
        <v>38</v>
      </c>
      <c r="K358" s="1" t="s">
        <v>38</v>
      </c>
      <c r="L358" s="1" t="s">
        <v>37</v>
      </c>
      <c r="M358" s="1" t="s">
        <v>28</v>
      </c>
      <c r="N358" s="1" t="s">
        <v>38</v>
      </c>
      <c r="O358" s="1" t="s">
        <v>27</v>
      </c>
      <c r="P358" s="1" t="s">
        <v>125</v>
      </c>
      <c r="Q358" s="1" t="s">
        <v>367</v>
      </c>
      <c r="R358">
        <v>1</v>
      </c>
    </row>
    <row r="359" spans="1:20" ht="13" x14ac:dyDescent="0.15">
      <c r="A359" s="2">
        <v>43481.759385868056</v>
      </c>
      <c r="B359" s="1" t="s">
        <v>19</v>
      </c>
      <c r="C359" s="1" t="s">
        <v>146</v>
      </c>
      <c r="D359" s="1" t="s">
        <v>21</v>
      </c>
      <c r="E359" s="1" t="s">
        <v>22</v>
      </c>
      <c r="F359" s="1" t="s">
        <v>23</v>
      </c>
      <c r="G359" s="1" t="s">
        <v>24</v>
      </c>
      <c r="H359" s="1" t="s">
        <v>25</v>
      </c>
      <c r="I359" s="1" t="s">
        <v>35</v>
      </c>
      <c r="J359" s="1" t="s">
        <v>27</v>
      </c>
      <c r="K359" s="1" t="s">
        <v>27</v>
      </c>
      <c r="L359" s="1" t="s">
        <v>27</v>
      </c>
      <c r="M359" s="1" t="s">
        <v>28</v>
      </c>
      <c r="N359" s="1" t="s">
        <v>27</v>
      </c>
      <c r="O359" s="1" t="s">
        <v>27</v>
      </c>
      <c r="P359" s="1" t="s">
        <v>121</v>
      </c>
      <c r="Q359" s="1" t="s">
        <v>205</v>
      </c>
      <c r="R359">
        <v>1</v>
      </c>
      <c r="T359" s="1" t="s">
        <v>132</v>
      </c>
    </row>
    <row r="360" spans="1:20" ht="13" x14ac:dyDescent="0.15">
      <c r="A360" s="2">
        <v>43481.783569884261</v>
      </c>
      <c r="B360" s="1" t="s">
        <v>19</v>
      </c>
      <c r="C360" s="1" t="s">
        <v>120</v>
      </c>
      <c r="D360" s="1" t="s">
        <v>31</v>
      </c>
      <c r="E360" s="1" t="s">
        <v>22</v>
      </c>
      <c r="F360" s="1" t="s">
        <v>47</v>
      </c>
      <c r="G360" s="1" t="s">
        <v>34</v>
      </c>
      <c r="H360" s="1" t="s">
        <v>25</v>
      </c>
      <c r="I360" s="1" t="s">
        <v>35</v>
      </c>
      <c r="J360" s="1" t="s">
        <v>37</v>
      </c>
      <c r="K360" s="1" t="s">
        <v>37</v>
      </c>
      <c r="L360" s="1" t="s">
        <v>38</v>
      </c>
      <c r="M360" s="1" t="s">
        <v>38</v>
      </c>
      <c r="N360" s="1" t="s">
        <v>37</v>
      </c>
      <c r="O360" s="1" t="s">
        <v>37</v>
      </c>
      <c r="P360" s="1" t="s">
        <v>125</v>
      </c>
      <c r="Q360" s="1" t="s">
        <v>368</v>
      </c>
      <c r="R360">
        <v>2</v>
      </c>
      <c r="S360" s="1" t="s">
        <v>369</v>
      </c>
    </row>
    <row r="361" spans="1:20" ht="13" x14ac:dyDescent="0.15">
      <c r="A361" s="2">
        <v>43481.791610729168</v>
      </c>
      <c r="B361" s="1" t="s">
        <v>19</v>
      </c>
      <c r="C361" s="1" t="s">
        <v>120</v>
      </c>
      <c r="D361" s="1" t="s">
        <v>21</v>
      </c>
      <c r="E361" s="1" t="s">
        <v>32</v>
      </c>
      <c r="G361" s="1" t="s">
        <v>68</v>
      </c>
      <c r="H361" s="1" t="s">
        <v>25</v>
      </c>
      <c r="I361" s="1" t="s">
        <v>41</v>
      </c>
      <c r="J361" s="1" t="s">
        <v>38</v>
      </c>
      <c r="K361" s="1" t="s">
        <v>38</v>
      </c>
      <c r="L361" s="1" t="s">
        <v>37</v>
      </c>
      <c r="M361" s="1" t="s">
        <v>38</v>
      </c>
      <c r="N361" s="1" t="s">
        <v>37</v>
      </c>
      <c r="O361" s="1" t="s">
        <v>37</v>
      </c>
      <c r="P361" s="1" t="s">
        <v>125</v>
      </c>
      <c r="Q361" s="1" t="s">
        <v>96</v>
      </c>
      <c r="R361">
        <v>1</v>
      </c>
    </row>
    <row r="362" spans="1:20" ht="13" x14ac:dyDescent="0.15">
      <c r="A362" s="2">
        <v>43481.811805335645</v>
      </c>
      <c r="B362" s="1" t="s">
        <v>19</v>
      </c>
      <c r="C362" s="1" t="s">
        <v>120</v>
      </c>
      <c r="D362" s="1" t="s">
        <v>31</v>
      </c>
      <c r="E362" s="1" t="s">
        <v>32</v>
      </c>
      <c r="G362" s="1" t="s">
        <v>68</v>
      </c>
      <c r="H362" s="1" t="s">
        <v>36</v>
      </c>
      <c r="I362" s="1" t="s">
        <v>41</v>
      </c>
      <c r="J362" s="1" t="s">
        <v>37</v>
      </c>
      <c r="K362" s="1" t="s">
        <v>37</v>
      </c>
      <c r="L362" s="1" t="s">
        <v>38</v>
      </c>
      <c r="M362" s="1" t="s">
        <v>27</v>
      </c>
      <c r="N362" s="1" t="s">
        <v>37</v>
      </c>
      <c r="O362" s="1" t="s">
        <v>38</v>
      </c>
      <c r="P362" s="1" t="s">
        <v>121</v>
      </c>
      <c r="Q362" s="1" t="s">
        <v>370</v>
      </c>
      <c r="R362">
        <v>1</v>
      </c>
    </row>
    <row r="363" spans="1:20" ht="13" x14ac:dyDescent="0.15">
      <c r="A363" s="2">
        <v>43481.892984641207</v>
      </c>
      <c r="B363" s="1" t="s">
        <v>19</v>
      </c>
      <c r="C363" s="1" t="s">
        <v>120</v>
      </c>
      <c r="D363" s="1" t="s">
        <v>31</v>
      </c>
      <c r="E363" s="1" t="s">
        <v>32</v>
      </c>
      <c r="G363" s="1" t="s">
        <v>34</v>
      </c>
      <c r="H363" s="1" t="s">
        <v>36</v>
      </c>
      <c r="I363" s="1" t="s">
        <v>41</v>
      </c>
      <c r="J363" s="1" t="s">
        <v>37</v>
      </c>
      <c r="K363" s="1" t="s">
        <v>37</v>
      </c>
      <c r="L363" s="1" t="s">
        <v>37</v>
      </c>
      <c r="M363" s="1" t="s">
        <v>28</v>
      </c>
      <c r="N363" s="1" t="s">
        <v>37</v>
      </c>
      <c r="O363" s="1" t="s">
        <v>38</v>
      </c>
      <c r="P363" s="1" t="s">
        <v>125</v>
      </c>
      <c r="Q363" s="1" t="s">
        <v>371</v>
      </c>
      <c r="R363">
        <v>1</v>
      </c>
      <c r="S363" s="1" t="s">
        <v>372</v>
      </c>
    </row>
    <row r="364" spans="1:20" ht="13" x14ac:dyDescent="0.15">
      <c r="A364" s="2">
        <v>43481.896863587965</v>
      </c>
      <c r="B364" s="1" t="s">
        <v>19</v>
      </c>
      <c r="C364" s="1" t="s">
        <v>124</v>
      </c>
      <c r="D364" s="1" t="s">
        <v>21</v>
      </c>
      <c r="E364" s="1" t="s">
        <v>32</v>
      </c>
      <c r="G364" s="1" t="s">
        <v>32</v>
      </c>
      <c r="H364" s="1" t="s">
        <v>25</v>
      </c>
      <c r="I364" s="1" t="s">
        <v>41</v>
      </c>
      <c r="J364" s="1" t="s">
        <v>27</v>
      </c>
      <c r="K364" s="1" t="s">
        <v>38</v>
      </c>
      <c r="L364" s="1" t="s">
        <v>27</v>
      </c>
      <c r="M364" s="1" t="s">
        <v>28</v>
      </c>
      <c r="N364" s="1" t="s">
        <v>37</v>
      </c>
      <c r="O364" s="1" t="s">
        <v>37</v>
      </c>
      <c r="P364" s="1" t="s">
        <v>121</v>
      </c>
      <c r="Q364" s="1" t="s">
        <v>373</v>
      </c>
    </row>
    <row r="365" spans="1:20" ht="13" x14ac:dyDescent="0.15">
      <c r="A365" s="2">
        <v>43481.923299884264</v>
      </c>
      <c r="B365" s="1" t="s">
        <v>19</v>
      </c>
      <c r="C365" s="1" t="s">
        <v>120</v>
      </c>
      <c r="D365" s="1" t="s">
        <v>31</v>
      </c>
      <c r="E365" s="1" t="s">
        <v>32</v>
      </c>
      <c r="G365" s="1" t="s">
        <v>34</v>
      </c>
      <c r="H365" s="1" t="s">
        <v>25</v>
      </c>
      <c r="I365" s="1" t="s">
        <v>35</v>
      </c>
      <c r="J365" s="1" t="s">
        <v>27</v>
      </c>
      <c r="K365" s="1" t="s">
        <v>37</v>
      </c>
      <c r="L365" s="1" t="s">
        <v>38</v>
      </c>
      <c r="M365" s="1" t="s">
        <v>28</v>
      </c>
      <c r="N365" s="1" t="s">
        <v>27</v>
      </c>
      <c r="O365" s="1" t="s">
        <v>27</v>
      </c>
      <c r="P365" s="1" t="s">
        <v>125</v>
      </c>
      <c r="Q365" s="1" t="s">
        <v>374</v>
      </c>
      <c r="R365">
        <v>1</v>
      </c>
    </row>
    <row r="366" spans="1:20" ht="13" x14ac:dyDescent="0.15">
      <c r="A366" s="2">
        <v>43481.93506231482</v>
      </c>
      <c r="B366" s="1" t="s">
        <v>19</v>
      </c>
      <c r="C366" s="1" t="s">
        <v>124</v>
      </c>
      <c r="D366" s="1" t="s">
        <v>21</v>
      </c>
      <c r="E366" s="1" t="s">
        <v>32</v>
      </c>
      <c r="G366" s="1" t="s">
        <v>34</v>
      </c>
      <c r="H366" s="1" t="s">
        <v>25</v>
      </c>
      <c r="I366" s="1" t="s">
        <v>41</v>
      </c>
      <c r="J366" s="1" t="s">
        <v>38</v>
      </c>
      <c r="K366" s="1" t="s">
        <v>37</v>
      </c>
      <c r="L366" s="1" t="s">
        <v>37</v>
      </c>
      <c r="M366" s="1" t="s">
        <v>38</v>
      </c>
      <c r="N366" s="1" t="s">
        <v>37</v>
      </c>
      <c r="O366" s="1" t="s">
        <v>38</v>
      </c>
      <c r="P366" s="1" t="s">
        <v>121</v>
      </c>
      <c r="Q366" s="1" t="s">
        <v>375</v>
      </c>
      <c r="S366" s="1" t="s">
        <v>376</v>
      </c>
    </row>
    <row r="367" spans="1:20" ht="13" x14ac:dyDescent="0.15">
      <c r="A367" s="2">
        <v>43481.969793506942</v>
      </c>
      <c r="B367" s="1" t="s">
        <v>19</v>
      </c>
      <c r="C367" s="1" t="s">
        <v>120</v>
      </c>
      <c r="D367" s="1" t="s">
        <v>31</v>
      </c>
      <c r="E367" s="1" t="s">
        <v>22</v>
      </c>
      <c r="F367" s="1" t="s">
        <v>47</v>
      </c>
      <c r="G367" s="1" t="s">
        <v>24</v>
      </c>
      <c r="H367" s="1" t="s">
        <v>36</v>
      </c>
      <c r="I367" s="1" t="s">
        <v>26</v>
      </c>
      <c r="J367" s="1" t="s">
        <v>37</v>
      </c>
      <c r="K367" s="1" t="s">
        <v>37</v>
      </c>
      <c r="L367" s="1" t="s">
        <v>38</v>
      </c>
      <c r="M367" s="1" t="s">
        <v>38</v>
      </c>
      <c r="N367" s="1" t="s">
        <v>38</v>
      </c>
      <c r="O367" s="1" t="s">
        <v>27</v>
      </c>
      <c r="P367" s="1" t="s">
        <v>125</v>
      </c>
      <c r="Q367" s="1" t="s">
        <v>160</v>
      </c>
      <c r="R367">
        <v>1</v>
      </c>
    </row>
    <row r="368" spans="1:20" ht="13" x14ac:dyDescent="0.15">
      <c r="A368" s="2">
        <v>43481.979222627313</v>
      </c>
      <c r="B368" s="1" t="s">
        <v>19</v>
      </c>
      <c r="C368" s="1" t="s">
        <v>120</v>
      </c>
      <c r="D368" s="1" t="s">
        <v>31</v>
      </c>
      <c r="E368" s="1" t="s">
        <v>32</v>
      </c>
      <c r="G368" s="1" t="s">
        <v>24</v>
      </c>
      <c r="H368" s="1" t="s">
        <v>36</v>
      </c>
      <c r="I368" s="1" t="s">
        <v>35</v>
      </c>
      <c r="J368" s="1" t="s">
        <v>37</v>
      </c>
      <c r="K368" s="1" t="s">
        <v>37</v>
      </c>
      <c r="L368" s="1" t="s">
        <v>38</v>
      </c>
      <c r="M368" s="1" t="s">
        <v>27</v>
      </c>
      <c r="N368" s="1" t="s">
        <v>37</v>
      </c>
      <c r="O368" s="1" t="s">
        <v>38</v>
      </c>
      <c r="P368" s="1" t="s">
        <v>125</v>
      </c>
      <c r="Q368" s="1" t="s">
        <v>42</v>
      </c>
      <c r="R368">
        <v>2</v>
      </c>
    </row>
    <row r="369" spans="1:20" ht="13" x14ac:dyDescent="0.15">
      <c r="A369" s="2">
        <v>43481.979629039357</v>
      </c>
      <c r="B369" s="1" t="s">
        <v>19</v>
      </c>
      <c r="C369" s="1" t="s">
        <v>120</v>
      </c>
      <c r="D369" s="1" t="s">
        <v>21</v>
      </c>
      <c r="E369" s="1" t="s">
        <v>32</v>
      </c>
      <c r="G369" s="1" t="s">
        <v>68</v>
      </c>
      <c r="H369" s="1" t="s">
        <v>25</v>
      </c>
      <c r="I369" s="1" t="s">
        <v>41</v>
      </c>
      <c r="J369" s="1" t="s">
        <v>38</v>
      </c>
      <c r="K369" s="1" t="s">
        <v>38</v>
      </c>
      <c r="L369" s="1" t="s">
        <v>37</v>
      </c>
      <c r="M369" s="1" t="s">
        <v>38</v>
      </c>
      <c r="N369" s="1" t="s">
        <v>37</v>
      </c>
      <c r="O369" s="1" t="s">
        <v>37</v>
      </c>
      <c r="P369" s="1" t="s">
        <v>125</v>
      </c>
      <c r="Q369" s="1" t="s">
        <v>96</v>
      </c>
      <c r="R369">
        <v>1</v>
      </c>
    </row>
    <row r="370" spans="1:20" ht="13" x14ac:dyDescent="0.15">
      <c r="A370" s="2">
        <v>43481.984363611111</v>
      </c>
      <c r="B370" s="1" t="s">
        <v>19</v>
      </c>
      <c r="C370" s="1" t="s">
        <v>120</v>
      </c>
      <c r="D370" s="1" t="s">
        <v>31</v>
      </c>
      <c r="E370" s="1" t="s">
        <v>32</v>
      </c>
      <c r="G370" s="1" t="s">
        <v>34</v>
      </c>
      <c r="H370" s="1" t="s">
        <v>36</v>
      </c>
      <c r="I370" s="1" t="s">
        <v>26</v>
      </c>
      <c r="J370" s="1" t="s">
        <v>38</v>
      </c>
      <c r="K370" s="1" t="s">
        <v>37</v>
      </c>
      <c r="L370" s="1" t="s">
        <v>37</v>
      </c>
      <c r="M370" s="1" t="s">
        <v>38</v>
      </c>
      <c r="N370" s="1" t="s">
        <v>38</v>
      </c>
      <c r="O370" s="1" t="s">
        <v>38</v>
      </c>
      <c r="P370" s="1" t="s">
        <v>125</v>
      </c>
      <c r="Q370" s="1" t="s">
        <v>53</v>
      </c>
      <c r="R370">
        <v>1</v>
      </c>
    </row>
    <row r="371" spans="1:20" ht="13" x14ac:dyDescent="0.15">
      <c r="A371" s="2">
        <v>43482.425744560183</v>
      </c>
      <c r="B371" s="1" t="s">
        <v>19</v>
      </c>
      <c r="C371" s="1" t="s">
        <v>120</v>
      </c>
      <c r="D371" s="1" t="s">
        <v>31</v>
      </c>
      <c r="E371" s="1" t="s">
        <v>22</v>
      </c>
      <c r="F371" s="1" t="s">
        <v>47</v>
      </c>
      <c r="G371" s="1" t="s">
        <v>24</v>
      </c>
      <c r="H371" s="1" t="s">
        <v>25</v>
      </c>
      <c r="I371" s="1" t="s">
        <v>41</v>
      </c>
      <c r="J371" s="1" t="s">
        <v>37</v>
      </c>
      <c r="K371" s="1" t="s">
        <v>37</v>
      </c>
      <c r="L371" s="1" t="s">
        <v>38</v>
      </c>
      <c r="M371" s="1" t="s">
        <v>38</v>
      </c>
      <c r="N371" s="1" t="s">
        <v>37</v>
      </c>
      <c r="O371" s="1" t="s">
        <v>38</v>
      </c>
      <c r="P371" s="1" t="s">
        <v>125</v>
      </c>
      <c r="Q371" s="1" t="s">
        <v>115</v>
      </c>
      <c r="R371">
        <v>2</v>
      </c>
      <c r="T371" s="1" t="s">
        <v>377</v>
      </c>
    </row>
    <row r="372" spans="1:20" ht="13" x14ac:dyDescent="0.15">
      <c r="A372" s="2">
        <v>43482.619535590275</v>
      </c>
      <c r="B372" s="1" t="s">
        <v>19</v>
      </c>
      <c r="C372" s="1" t="s">
        <v>120</v>
      </c>
      <c r="D372" s="1" t="s">
        <v>31</v>
      </c>
      <c r="E372" s="1" t="s">
        <v>22</v>
      </c>
      <c r="F372" s="1" t="s">
        <v>47</v>
      </c>
      <c r="G372" s="1" t="s">
        <v>24</v>
      </c>
      <c r="H372" s="1" t="s">
        <v>36</v>
      </c>
      <c r="I372" s="1" t="s">
        <v>26</v>
      </c>
      <c r="J372" s="1" t="s">
        <v>28</v>
      </c>
      <c r="K372" s="1" t="s">
        <v>37</v>
      </c>
      <c r="L372" s="1" t="s">
        <v>37</v>
      </c>
      <c r="M372" s="1" t="s">
        <v>27</v>
      </c>
      <c r="N372" s="1" t="s">
        <v>37</v>
      </c>
      <c r="O372" s="1" t="s">
        <v>37</v>
      </c>
      <c r="P372" s="1" t="s">
        <v>121</v>
      </c>
      <c r="Q372" s="1" t="s">
        <v>364</v>
      </c>
      <c r="T372" s="1" t="s">
        <v>123</v>
      </c>
    </row>
    <row r="373" spans="1:20" ht="13" x14ac:dyDescent="0.15">
      <c r="A373" s="2">
        <v>43483.509272361116</v>
      </c>
      <c r="B373" s="1" t="s">
        <v>19</v>
      </c>
      <c r="C373" s="1" t="s">
        <v>120</v>
      </c>
      <c r="D373" s="1" t="s">
        <v>31</v>
      </c>
      <c r="E373" s="1" t="s">
        <v>32</v>
      </c>
      <c r="G373" s="1" t="s">
        <v>24</v>
      </c>
      <c r="H373" s="1" t="s">
        <v>36</v>
      </c>
      <c r="I373" s="1" t="s">
        <v>26</v>
      </c>
      <c r="J373" s="1" t="s">
        <v>38</v>
      </c>
      <c r="K373" s="1" t="s">
        <v>37</v>
      </c>
      <c r="L373" s="1" t="s">
        <v>38</v>
      </c>
      <c r="M373" s="1" t="s">
        <v>38</v>
      </c>
      <c r="N373" s="1" t="s">
        <v>37</v>
      </c>
      <c r="O373" s="1" t="s">
        <v>38</v>
      </c>
      <c r="P373" s="1" t="s">
        <v>125</v>
      </c>
      <c r="Q373" s="1" t="s">
        <v>378</v>
      </c>
      <c r="R373">
        <v>1</v>
      </c>
    </row>
    <row r="374" spans="1:20" ht="13" x14ac:dyDescent="0.15">
      <c r="A374" s="2">
        <v>43483.533092106481</v>
      </c>
      <c r="B374" s="1" t="s">
        <v>19</v>
      </c>
      <c r="C374" s="1" t="s">
        <v>120</v>
      </c>
      <c r="D374" s="1" t="s">
        <v>31</v>
      </c>
      <c r="E374" s="1" t="s">
        <v>32</v>
      </c>
      <c r="G374" s="1" t="s">
        <v>24</v>
      </c>
      <c r="H374" s="1" t="s">
        <v>36</v>
      </c>
      <c r="I374" s="1" t="s">
        <v>26</v>
      </c>
      <c r="J374" s="1" t="s">
        <v>38</v>
      </c>
      <c r="K374" s="1" t="s">
        <v>37</v>
      </c>
      <c r="L374" s="1" t="s">
        <v>38</v>
      </c>
      <c r="M374" s="1" t="s">
        <v>27</v>
      </c>
      <c r="N374" s="1" t="s">
        <v>37</v>
      </c>
      <c r="O374" s="1" t="s">
        <v>38</v>
      </c>
      <c r="P374" s="1" t="s">
        <v>121</v>
      </c>
      <c r="Q374" s="1" t="s">
        <v>379</v>
      </c>
    </row>
    <row r="375" spans="1:20" ht="13" x14ac:dyDescent="0.15">
      <c r="A375" s="2">
        <v>43483.657966574072</v>
      </c>
      <c r="B375" s="1" t="s">
        <v>19</v>
      </c>
      <c r="C375" s="1" t="s">
        <v>124</v>
      </c>
      <c r="D375" s="1" t="s">
        <v>21</v>
      </c>
      <c r="E375" s="1" t="s">
        <v>22</v>
      </c>
      <c r="F375" s="1" t="s">
        <v>23</v>
      </c>
      <c r="G375" s="1" t="s">
        <v>34</v>
      </c>
      <c r="H375" s="1" t="s">
        <v>36</v>
      </c>
      <c r="I375" s="1" t="s">
        <v>35</v>
      </c>
      <c r="J375" s="1" t="s">
        <v>37</v>
      </c>
      <c r="K375" s="1" t="s">
        <v>37</v>
      </c>
      <c r="L375" s="1" t="s">
        <v>37</v>
      </c>
      <c r="M375" s="1" t="s">
        <v>27</v>
      </c>
      <c r="N375" s="1" t="s">
        <v>38</v>
      </c>
      <c r="O375" s="1" t="s">
        <v>37</v>
      </c>
      <c r="P375" s="1" t="s">
        <v>125</v>
      </c>
      <c r="Q375" s="1" t="s">
        <v>380</v>
      </c>
      <c r="R375">
        <v>1</v>
      </c>
      <c r="T375" s="1" t="s">
        <v>123</v>
      </c>
    </row>
    <row r="376" spans="1:20" ht="13" x14ac:dyDescent="0.15">
      <c r="A376" s="2">
        <v>43484.406578761569</v>
      </c>
      <c r="B376" s="1" t="s">
        <v>19</v>
      </c>
      <c r="C376" s="1" t="s">
        <v>120</v>
      </c>
      <c r="D376" s="1" t="s">
        <v>31</v>
      </c>
      <c r="E376" s="1" t="s">
        <v>22</v>
      </c>
      <c r="F376" s="1" t="s">
        <v>47</v>
      </c>
      <c r="G376" s="1" t="s">
        <v>34</v>
      </c>
      <c r="H376" s="1" t="s">
        <v>381</v>
      </c>
      <c r="I376" s="1" t="s">
        <v>26</v>
      </c>
      <c r="J376" s="1" t="s">
        <v>38</v>
      </c>
      <c r="K376" s="1" t="s">
        <v>37</v>
      </c>
      <c r="L376" s="1" t="s">
        <v>38</v>
      </c>
      <c r="M376" s="1" t="s">
        <v>38</v>
      </c>
      <c r="N376" s="1" t="s">
        <v>38</v>
      </c>
      <c r="O376" s="1" t="s">
        <v>27</v>
      </c>
      <c r="P376" s="1" t="s">
        <v>125</v>
      </c>
      <c r="Q376" s="1" t="s">
        <v>382</v>
      </c>
      <c r="T376" s="1" t="s">
        <v>132</v>
      </c>
    </row>
    <row r="377" spans="1:20" ht="13" x14ac:dyDescent="0.15">
      <c r="A377" s="2">
        <v>43485.824152974536</v>
      </c>
      <c r="B377" s="1" t="s">
        <v>19</v>
      </c>
      <c r="C377" s="1" t="s">
        <v>120</v>
      </c>
      <c r="D377" s="1" t="s">
        <v>21</v>
      </c>
      <c r="E377" s="1" t="s">
        <v>22</v>
      </c>
      <c r="F377" s="1" t="s">
        <v>23</v>
      </c>
      <c r="G377" s="1" t="s">
        <v>34</v>
      </c>
      <c r="H377" s="1" t="s">
        <v>36</v>
      </c>
      <c r="I377" s="1" t="s">
        <v>35</v>
      </c>
      <c r="J377" s="1" t="s">
        <v>38</v>
      </c>
      <c r="K377" s="1" t="s">
        <v>37</v>
      </c>
      <c r="L377" s="1" t="s">
        <v>37</v>
      </c>
      <c r="M377" s="1" t="s">
        <v>27</v>
      </c>
      <c r="N377" s="1" t="s">
        <v>37</v>
      </c>
      <c r="O377" s="1" t="s">
        <v>38</v>
      </c>
      <c r="P377" s="1" t="s">
        <v>121</v>
      </c>
      <c r="Q377" s="1" t="s">
        <v>383</v>
      </c>
      <c r="T377" s="1" t="s">
        <v>123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922A-CDFB-2549-AF94-B7D42007EDD4}">
  <dimension ref="A1:J80"/>
  <sheetViews>
    <sheetView tabSelected="1" workbookViewId="0">
      <selection activeCell="B3" sqref="B3"/>
    </sheetView>
  </sheetViews>
  <sheetFormatPr baseColWidth="10" defaultRowHeight="13" x14ac:dyDescent="0.15"/>
  <cols>
    <col min="1" max="1" width="28.5" customWidth="1"/>
  </cols>
  <sheetData>
    <row r="1" spans="1:7" x14ac:dyDescent="0.15">
      <c r="A1" s="5" t="s">
        <v>384</v>
      </c>
      <c r="B1" s="5" t="s">
        <v>385</v>
      </c>
    </row>
    <row r="3" spans="1:7" x14ac:dyDescent="0.15">
      <c r="A3" s="4" t="s">
        <v>19</v>
      </c>
      <c r="B3">
        <f>COUNTIF('Risposte del modulo 1'!B:B,"F")</f>
        <v>298</v>
      </c>
    </row>
    <row r="4" spans="1:7" x14ac:dyDescent="0.15">
      <c r="A4" s="4" t="s">
        <v>386</v>
      </c>
      <c r="B4">
        <f>COUNTIF('Risposte del modulo 1'!B:B,"M")</f>
        <v>76</v>
      </c>
    </row>
    <row r="5" spans="1:7" ht="17" customHeight="1" x14ac:dyDescent="0.15">
      <c r="A5" s="4" t="s">
        <v>387</v>
      </c>
      <c r="B5">
        <f>COUNTIF('Risposte del modulo 1'!B:B,"Preferisco non specificare")</f>
        <v>2</v>
      </c>
      <c r="F5" s="11"/>
      <c r="G5" s="12"/>
    </row>
    <row r="6" spans="1:7" x14ac:dyDescent="0.15">
      <c r="A6" s="4"/>
      <c r="F6" s="13" t="s">
        <v>444</v>
      </c>
      <c r="G6" s="14">
        <f>COUNTA('Risposte del modulo 1'!A:A)</f>
        <v>377</v>
      </c>
    </row>
    <row r="7" spans="1:7" x14ac:dyDescent="0.15">
      <c r="A7" s="5" t="s">
        <v>388</v>
      </c>
      <c r="B7" s="5" t="s">
        <v>389</v>
      </c>
      <c r="F7" s="15"/>
      <c r="G7" s="16"/>
    </row>
    <row r="9" spans="1:7" x14ac:dyDescent="0.15">
      <c r="A9" s="4" t="s">
        <v>390</v>
      </c>
      <c r="B9">
        <f>COUNTIF('Risposte del modulo 1'!C:C,"Meno di 18")</f>
        <v>4</v>
      </c>
    </row>
    <row r="10" spans="1:7" x14ac:dyDescent="0.15">
      <c r="A10" s="4" t="s">
        <v>120</v>
      </c>
      <c r="B10">
        <f>COUNTIF('Risposte del modulo 1'!C:C, "Tra 18 e 30")+COUNTIF('Risposte del modulo 1'!C:C, "18-30")</f>
        <v>279</v>
      </c>
    </row>
    <row r="11" spans="1:7" x14ac:dyDescent="0.15">
      <c r="A11" s="4" t="s">
        <v>124</v>
      </c>
      <c r="B11" s="4">
        <f>COUNTIF('Risposte del modulo 1'!C:C, "30-40")</f>
        <v>13</v>
      </c>
    </row>
    <row r="12" spans="1:7" x14ac:dyDescent="0.15">
      <c r="A12" s="4" t="s">
        <v>146</v>
      </c>
      <c r="B12">
        <f>COUNTIF('Risposte del modulo 1'!C:C, "40-50")</f>
        <v>32</v>
      </c>
    </row>
    <row r="13" spans="1:7" x14ac:dyDescent="0.15">
      <c r="A13" s="4" t="s">
        <v>391</v>
      </c>
      <c r="B13">
        <f>COUNTIF('Risposte del modulo 1'!C:C, "Più di 50")</f>
        <v>43</v>
      </c>
    </row>
    <row r="15" spans="1:7" x14ac:dyDescent="0.15">
      <c r="A15" s="5" t="s">
        <v>392</v>
      </c>
      <c r="B15" s="5" t="s">
        <v>393</v>
      </c>
      <c r="C15" s="6"/>
    </row>
    <row r="17" spans="1:4" x14ac:dyDescent="0.15">
      <c r="A17" s="4" t="s">
        <v>394</v>
      </c>
      <c r="B17">
        <f>COUNTIF('Risposte del modulo 1'!D:D,"studente")</f>
        <v>235</v>
      </c>
    </row>
    <row r="18" spans="1:4" x14ac:dyDescent="0.15">
      <c r="A18" s="4" t="s">
        <v>395</v>
      </c>
      <c r="B18">
        <f>COUNTIF('Risposte del modulo 1'!D:D,"lavoratore")</f>
        <v>113</v>
      </c>
    </row>
    <row r="19" spans="1:4" x14ac:dyDescent="0.15">
      <c r="A19" s="4" t="s">
        <v>396</v>
      </c>
      <c r="B19">
        <f>COUNTIF('Risposte del modulo 1'!D:D,"pensionato")</f>
        <v>1</v>
      </c>
    </row>
    <row r="20" spans="1:4" x14ac:dyDescent="0.15">
      <c r="A20" s="4" t="s">
        <v>397</v>
      </c>
      <c r="B20">
        <f>COUNTIF('Risposte del modulo 1'!D:D,"disoccupato")</f>
        <v>27</v>
      </c>
    </row>
    <row r="22" spans="1:4" x14ac:dyDescent="0.15">
      <c r="A22" s="5" t="s">
        <v>400</v>
      </c>
      <c r="B22" s="5" t="s">
        <v>406</v>
      </c>
      <c r="C22" s="6"/>
      <c r="D22" s="6"/>
    </row>
    <row r="24" spans="1:4" x14ac:dyDescent="0.15">
      <c r="A24" s="4" t="s">
        <v>398</v>
      </c>
      <c r="B24">
        <f>COUNTIF('Risposte del modulo 1'!E:E,"SI")</f>
        <v>105</v>
      </c>
    </row>
    <row r="25" spans="1:4" x14ac:dyDescent="0.15">
      <c r="A25" s="4" t="s">
        <v>399</v>
      </c>
      <c r="B25">
        <f>COUNTIF('Risposte del modulo 1'!E:E,"NO")</f>
        <v>271</v>
      </c>
    </row>
    <row r="27" spans="1:4" x14ac:dyDescent="0.15">
      <c r="A27" s="5" t="s">
        <v>401</v>
      </c>
      <c r="B27" s="5" t="s">
        <v>443</v>
      </c>
      <c r="C27" s="6"/>
    </row>
    <row r="29" spans="1:4" x14ac:dyDescent="0.15">
      <c r="A29" s="4" t="s">
        <v>402</v>
      </c>
      <c r="B29">
        <f>COUNTIF('Risposte del modulo 1'!F:F,"infanzia")</f>
        <v>6</v>
      </c>
    </row>
    <row r="30" spans="1:4" x14ac:dyDescent="0.15">
      <c r="A30" s="4" t="s">
        <v>403</v>
      </c>
      <c r="B30">
        <f>COUNTIF('Risposte del modulo 1'!F:F,"età adulta")</f>
        <v>52</v>
      </c>
    </row>
    <row r="31" spans="1:4" x14ac:dyDescent="0.15">
      <c r="A31" s="4" t="s">
        <v>404</v>
      </c>
      <c r="B31">
        <f>COUNTIF('Risposte del modulo 1'!F:F,"pre-adolescenza/adolescenza")</f>
        <v>47</v>
      </c>
    </row>
    <row r="33" spans="1:5" x14ac:dyDescent="0.15">
      <c r="A33" s="5" t="s">
        <v>405</v>
      </c>
      <c r="B33" s="5" t="s">
        <v>407</v>
      </c>
      <c r="C33" s="6"/>
      <c r="D33" s="6"/>
    </row>
    <row r="35" spans="1:5" x14ac:dyDescent="0.15">
      <c r="A35" s="4" t="s">
        <v>408</v>
      </c>
      <c r="B35">
        <f>COUNTIF('Risposte del modulo 1'!T:T,"ansia")</f>
        <v>24</v>
      </c>
    </row>
    <row r="36" spans="1:5" x14ac:dyDescent="0.15">
      <c r="A36" s="4" t="s">
        <v>409</v>
      </c>
      <c r="B36">
        <f>COUNTIF('Risposte del modulo 1'!T:T,"Attacchi di panico")</f>
        <v>10</v>
      </c>
    </row>
    <row r="37" spans="1:5" x14ac:dyDescent="0.15">
      <c r="A37" s="4" t="s">
        <v>410</v>
      </c>
      <c r="B37">
        <f>COUNTIF('Risposte del modulo 1'!T:T,"depressione")</f>
        <v>13</v>
      </c>
      <c r="D37" s="4" t="s">
        <v>445</v>
      </c>
    </row>
    <row r="38" spans="1:5" x14ac:dyDescent="0.15">
      <c r="A38" s="4" t="s">
        <v>411</v>
      </c>
      <c r="B38">
        <f>COUNTIF('Risposte del modulo 1'!T:T,"disturbi del comportamento")</f>
        <v>9</v>
      </c>
    </row>
    <row r="39" spans="1:5" x14ac:dyDescent="0.15">
      <c r="A39" s="4" t="s">
        <v>412</v>
      </c>
      <c r="B39">
        <f>COUNTA('Risposte del modulo 1'!T:T)-SUM(B35:B38)</f>
        <v>28</v>
      </c>
    </row>
    <row r="41" spans="1:5" x14ac:dyDescent="0.15">
      <c r="A41" s="5" t="s">
        <v>413</v>
      </c>
      <c r="B41" s="5" t="s">
        <v>446</v>
      </c>
      <c r="C41" s="5"/>
      <c r="D41" s="6"/>
      <c r="E41" s="6"/>
    </row>
    <row r="43" spans="1:5" x14ac:dyDescent="0.15">
      <c r="A43" s="4" t="s">
        <v>414</v>
      </c>
      <c r="B43">
        <f>COUNTIF('Risposte del modulo 1'!H:H,"sito web del professionista")</f>
        <v>154</v>
      </c>
    </row>
    <row r="44" spans="1:5" x14ac:dyDescent="0.15">
      <c r="A44" s="4" t="s">
        <v>415</v>
      </c>
      <c r="B44">
        <f>COUNTIF('Risposte del modulo 1'!H:H,"Passaparola")</f>
        <v>187</v>
      </c>
    </row>
    <row r="45" spans="1:5" x14ac:dyDescent="0.15">
      <c r="A45" s="4" t="s">
        <v>412</v>
      </c>
      <c r="B45">
        <f>G6-B43-B44</f>
        <v>36</v>
      </c>
    </row>
    <row r="47" spans="1:5" x14ac:dyDescent="0.15">
      <c r="A47" s="5" t="s">
        <v>416</v>
      </c>
      <c r="B47" s="5" t="s">
        <v>417</v>
      </c>
      <c r="C47" s="6"/>
    </row>
    <row r="49" spans="1:10" x14ac:dyDescent="0.15">
      <c r="A49" s="4" t="s">
        <v>398</v>
      </c>
      <c r="B49">
        <f>COUNTIF('Risposte del modulo 1'!G:G,"sì")</f>
        <v>114</v>
      </c>
    </row>
    <row r="50" spans="1:10" x14ac:dyDescent="0.15">
      <c r="A50" s="4" t="s">
        <v>399</v>
      </c>
      <c r="B50">
        <f>COUNTIF('Risposte del modulo 1'!G:G,"no")</f>
        <v>32</v>
      </c>
    </row>
    <row r="51" spans="1:10" x14ac:dyDescent="0.15">
      <c r="A51" s="4" t="s">
        <v>418</v>
      </c>
      <c r="B51">
        <f>COUNTIF('Risposte del modulo 1'!G:G,"forse")</f>
        <v>176</v>
      </c>
    </row>
    <row r="52" spans="1:10" x14ac:dyDescent="0.15">
      <c r="A52" s="4" t="s">
        <v>419</v>
      </c>
      <c r="B52">
        <f>G6-SUM(B49:B51)</f>
        <v>55</v>
      </c>
    </row>
    <row r="54" spans="1:10" x14ac:dyDescent="0.15">
      <c r="A54" s="5" t="s">
        <v>424</v>
      </c>
      <c r="B54" s="5"/>
      <c r="C54" s="6"/>
      <c r="D54" s="5" t="s">
        <v>425</v>
      </c>
    </row>
    <row r="56" spans="1:10" x14ac:dyDescent="0.15">
      <c r="A56" t="s">
        <v>26</v>
      </c>
      <c r="D56">
        <f>COUNTIF('Risposte del modulo 1'!I:I,"Sì, ritengo che Facebook sia il mezzo più immediato")</f>
        <v>164</v>
      </c>
    </row>
    <row r="57" spans="1:10" x14ac:dyDescent="0.15">
      <c r="A57" t="s">
        <v>35</v>
      </c>
      <c r="D57">
        <f>COUNTIF('Risposte del modulo 1'!I:I,"No, lo riterrei poco professionale")</f>
        <v>87</v>
      </c>
    </row>
    <row r="58" spans="1:10" x14ac:dyDescent="0.15">
      <c r="A58" s="4" t="s">
        <v>41</v>
      </c>
      <c r="D58">
        <f>COUNTIF('Risposte del modulo 1'!I:I,"Preferirei consultare unicamente il sito web")</f>
        <v>125</v>
      </c>
    </row>
    <row r="60" spans="1:10" x14ac:dyDescent="0.15">
      <c r="A60" s="5" t="s">
        <v>426</v>
      </c>
      <c r="B60" s="5" t="s">
        <v>427</v>
      </c>
      <c r="C60" s="6"/>
      <c r="D60" s="6"/>
      <c r="E60" s="6"/>
    </row>
    <row r="62" spans="1:10" x14ac:dyDescent="0.15">
      <c r="A62" s="9"/>
      <c r="B62" s="8" t="s">
        <v>429</v>
      </c>
      <c r="C62" s="7"/>
      <c r="D62" s="7"/>
      <c r="E62" s="8" t="s">
        <v>430</v>
      </c>
      <c r="F62" s="7"/>
      <c r="G62" s="8" t="s">
        <v>432</v>
      </c>
      <c r="H62" s="7"/>
      <c r="I62" s="8" t="s">
        <v>431</v>
      </c>
      <c r="J62" s="7"/>
    </row>
    <row r="63" spans="1:10" x14ac:dyDescent="0.15">
      <c r="A63" s="9"/>
    </row>
    <row r="64" spans="1:10" x14ac:dyDescent="0.15">
      <c r="A64" s="10" t="s">
        <v>428</v>
      </c>
      <c r="B64">
        <f>COUNTIF('Risposte del modulo 1'!J:J,"per niente importante")</f>
        <v>18</v>
      </c>
      <c r="E64">
        <f>COUNTIF('Risposte del modulo 1'!J:J,"poco importante")</f>
        <v>40</v>
      </c>
      <c r="G64">
        <f>COUNTIF('Risposte del modulo 1'!J:J,"importante")</f>
        <v>146</v>
      </c>
      <c r="I64">
        <f>COUNTIF('Risposte del modulo 1'!J:J,"molto importante")</f>
        <v>172</v>
      </c>
    </row>
    <row r="65" spans="1:9" x14ac:dyDescent="0.15">
      <c r="A65" s="10" t="s">
        <v>433</v>
      </c>
      <c r="B65">
        <f>COUNTIF('Risposte del modulo 1'!K:K,"per niente importante")</f>
        <v>11</v>
      </c>
      <c r="E65">
        <f>COUNTIF('Risposte del modulo 1'!K:K,"poco importante")</f>
        <v>14</v>
      </c>
      <c r="G65">
        <f>COUNTIF('Risposte del modulo 1'!K:K,"importante")</f>
        <v>86</v>
      </c>
      <c r="I65">
        <f>COUNTIF('Risposte del modulo 1'!K:K,"molto importante")</f>
        <v>265</v>
      </c>
    </row>
    <row r="66" spans="1:9" x14ac:dyDescent="0.15">
      <c r="A66" s="10" t="s">
        <v>434</v>
      </c>
      <c r="B66">
        <f>COUNTIF('Risposte del modulo 1'!L:L,"per niente importante")</f>
        <v>14</v>
      </c>
      <c r="E66">
        <f>COUNTIF('Risposte del modulo 1'!L:L,"poco importante")</f>
        <v>41</v>
      </c>
      <c r="G66">
        <f>COUNTIF('Risposte del modulo 1'!L:L,"importante")</f>
        <v>145</v>
      </c>
      <c r="I66">
        <f>COUNTIF('Risposte del modulo 1'!L:L,"molto importante")</f>
        <v>176</v>
      </c>
    </row>
    <row r="67" spans="1:9" x14ac:dyDescent="0.15">
      <c r="A67" s="10" t="s">
        <v>435</v>
      </c>
      <c r="B67">
        <f>COUNTIF('Risposte del modulo 1'!M:M,"per niente importante")</f>
        <v>33</v>
      </c>
      <c r="E67">
        <f>COUNTIF('Risposte del modulo 1'!M:M,"poco importante")</f>
        <v>168</v>
      </c>
      <c r="G67">
        <f>COUNTIF('Risposte del modulo 1'!M:M,"importante")</f>
        <v>121</v>
      </c>
      <c r="I67">
        <f>COUNTIF('Risposte del modulo 1'!M:M,"molto importante")</f>
        <v>54</v>
      </c>
    </row>
    <row r="68" spans="1:9" x14ac:dyDescent="0.15">
      <c r="A68" s="10" t="s">
        <v>436</v>
      </c>
      <c r="B68">
        <f>COUNTIF('Risposte del modulo 1'!N:N,"per niente importante")</f>
        <v>16</v>
      </c>
      <c r="E68">
        <f>COUNTIF('Risposte del modulo 1'!N:N,"poco importante")</f>
        <v>46</v>
      </c>
      <c r="G68">
        <f>COUNTIF('Risposte del modulo 1'!N:N,"importante")</f>
        <v>102</v>
      </c>
      <c r="I68">
        <f>COUNTIF('Risposte del modulo 1'!N:N,"Molto importante")</f>
        <v>212</v>
      </c>
    </row>
    <row r="69" spans="1:9" x14ac:dyDescent="0.15">
      <c r="A69" s="10" t="s">
        <v>437</v>
      </c>
      <c r="B69">
        <f>COUNTIF('Risposte del modulo 1'!O:O,"pER NIENTE importante")</f>
        <v>17</v>
      </c>
      <c r="E69">
        <f>COUNTIF('Risposte del modulo 1'!O:O,"poco importante")</f>
        <v>94</v>
      </c>
      <c r="G69">
        <f>COUNTIF('Risposte del modulo 1'!O:O,"importante")</f>
        <v>170</v>
      </c>
      <c r="I69">
        <f>COUNTIF('Risposte del modulo 1'!O:O,"molto importante")</f>
        <v>95</v>
      </c>
    </row>
    <row r="72" spans="1:9" x14ac:dyDescent="0.15">
      <c r="A72" s="5" t="s">
        <v>438</v>
      </c>
      <c r="B72" s="5" t="s">
        <v>439</v>
      </c>
      <c r="C72" s="6"/>
    </row>
    <row r="74" spans="1:9" x14ac:dyDescent="0.15">
      <c r="A74" s="4" t="s">
        <v>125</v>
      </c>
      <c r="B74">
        <f>COUNTIF('Risposte del modulo 1'!P:P,"opzione 1")</f>
        <v>230</v>
      </c>
    </row>
    <row r="75" spans="1:9" x14ac:dyDescent="0.15">
      <c r="A75" s="4" t="s">
        <v>121</v>
      </c>
      <c r="B75">
        <f>COUNTIF('Risposte del modulo 1'!P:P,"opzione 2")</f>
        <v>146</v>
      </c>
    </row>
    <row r="78" spans="1:9" x14ac:dyDescent="0.15">
      <c r="A78" s="5" t="s">
        <v>441</v>
      </c>
      <c r="B78" s="5" t="s">
        <v>442</v>
      </c>
      <c r="C78" s="5"/>
      <c r="D78" s="5"/>
      <c r="E78" s="5"/>
      <c r="F78" s="6"/>
    </row>
    <row r="80" spans="1:9" x14ac:dyDescent="0.15">
      <c r="B80">
        <f>SUM('Risposte del modulo 1'!R:R)</f>
        <v>334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5DBBB-DF22-6B45-94FF-7893057E996E}">
  <dimension ref="A1"/>
  <sheetViews>
    <sheetView topLeftCell="A135" workbookViewId="0">
      <selection activeCell="N140" sqref="N140"/>
    </sheetView>
  </sheetViews>
  <sheetFormatPr baseColWidth="10" defaultRowHeight="13" x14ac:dyDescent="0.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Risposte del modulo 1</vt:lpstr>
      <vt:lpstr>Foglio1</vt:lpstr>
      <vt:lpstr>Foglio2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2019-04-12T11:31:57Z</dcterms:modified>
</cp:coreProperties>
</file>